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80" yWindow="1980" windowWidth="29440" windowHeight="20400" activeTab="0"/>
  </bookViews>
  <sheets>
    <sheet name="Data" sheetId="1" r:id="rId1"/>
    <sheet name="Metadata" sheetId="2" r:id="rId2"/>
  </sheets>
  <definedNames>
    <definedName name="_AL193E26DB">#REF!</definedName>
    <definedName name="_AL193F26DB">#REF!</definedName>
    <definedName name="_AL19404048">#REF!</definedName>
    <definedName name="_AL19414048">#REF!</definedName>
    <definedName name="_AL19424049">#REF!</definedName>
    <definedName name="_AL19434049">#REF!</definedName>
    <definedName name="_AL19444049">#REF!</definedName>
    <definedName name="_AL19454049">#REF!</definedName>
    <definedName name="_AL19464049">#REF!</definedName>
    <definedName name="_AL19474049">#REF!</definedName>
    <definedName name="_AL1948404A">#REF!</definedName>
    <definedName name="_AL1949404A">#REF!</definedName>
    <definedName name="_AL194A404A">#REF!</definedName>
    <definedName name="_AL194B404A">#REF!</definedName>
    <definedName name="_AL194C5B8C">#REF!</definedName>
    <definedName name="_AL194D5B8C">#REF!</definedName>
    <definedName name="_AL194E5B8C">#REF!</definedName>
    <definedName name="_AL194F5B8C">#REF!</definedName>
    <definedName name="_AL19505B8C">#REF!</definedName>
    <definedName name="_AL19515B8C">#REF!</definedName>
    <definedName name="_AL195270F5">#REF!</definedName>
    <definedName name="_AL195370F5">#REF!</definedName>
    <definedName name="_AL195470F5">#REF!</definedName>
    <definedName name="_AL195570F5">#REF!</definedName>
    <definedName name="_AL195670F5">#REF!</definedName>
    <definedName name="_AL195770F5">#REF!</definedName>
    <definedName name="_AL195889A8">#REF!</definedName>
    <definedName name="_AL195989A8">#REF!</definedName>
    <definedName name="_AL195A89A8">#REF!</definedName>
    <definedName name="_AL195B8C07">#REF!</definedName>
    <definedName name="_AL195C8C08">#REF!</definedName>
    <definedName name="_AL195D8C08">#REF!</definedName>
    <definedName name="_AL195E8C08">#REF!</definedName>
    <definedName name="_AL195F8C08">#REF!</definedName>
    <definedName name="_AL19608C08">#REF!</definedName>
    <definedName name="_AL19618C08">#REF!</definedName>
    <definedName name="_AL19628C08">#REF!</definedName>
    <definedName name="_AL19638C08">#REF!</definedName>
    <definedName name="_AL19648C09">#REF!</definedName>
    <definedName name="_AL19658C09">#REF!</definedName>
    <definedName name="_AL19668C09">#REF!</definedName>
    <definedName name="_AL19678C09">#REF!</definedName>
    <definedName name="_AL19688C0A">#REF!</definedName>
    <definedName name="_AL19698C0A">#REF!</definedName>
    <definedName name="_AL196A8C0A">#REF!</definedName>
    <definedName name="_AL196B8C0B">#REF!</definedName>
    <definedName name="_AL196C8C0B">#REF!</definedName>
    <definedName name="_AL196D8C0B">#REF!</definedName>
    <definedName name="_AL196E8C0B">#REF!</definedName>
    <definedName name="_AL196F8C0C">#REF!</definedName>
    <definedName name="_AL19708C0C">#REF!</definedName>
    <definedName name="_AL19718C0C">#REF!</definedName>
    <definedName name="_AL19728C0C">#REF!</definedName>
    <definedName name="_AL19738C0D">#REF!</definedName>
    <definedName name="_AL19748C0D">#REF!</definedName>
    <definedName name="_AL19758C0D">#REF!</definedName>
    <definedName name="_AL19768C0D">#REF!</definedName>
    <definedName name="_AL19778C0E">#REF!</definedName>
    <definedName name="_AL19788C0E">#REF!</definedName>
    <definedName name="_AL19798C0E">#REF!</definedName>
    <definedName name="_AL197A8C0E">#REF!</definedName>
    <definedName name="_AL197B8C0F">#REF!</definedName>
    <definedName name="_AL197C8C0F">#REF!</definedName>
    <definedName name="_AL197D8C0F">#REF!</definedName>
    <definedName name="_AL197E8C10">#REF!</definedName>
    <definedName name="_AL197F8C10">#REF!</definedName>
    <definedName name="_AL19808C10">#REF!</definedName>
    <definedName name="_AL19818C11">#REF!</definedName>
    <definedName name="_AL19828C11">#REF!</definedName>
    <definedName name="_AL19838C11">#REF!</definedName>
    <definedName name="_AL19848C12">#REF!</definedName>
    <definedName name="_AL19858C12">#REF!</definedName>
    <definedName name="_AL19868C12">#REF!</definedName>
    <definedName name="_AL19878C12">#REF!</definedName>
    <definedName name="_AL19888C13">#REF!</definedName>
    <definedName name="_AL19898C13">#REF!</definedName>
    <definedName name="_AL198A8C13">#REF!</definedName>
    <definedName name="_AL198B8C14">#REF!</definedName>
    <definedName name="_AL198C8C14">#REF!</definedName>
    <definedName name="_AL198D8C14">#REF!</definedName>
    <definedName name="_AL198E8C14">#REF!</definedName>
    <definedName name="_AL198F9068">#REF!</definedName>
    <definedName name="_AL19909068">#REF!</definedName>
    <definedName name="_AL19919069">#REF!</definedName>
    <definedName name="_AL19929069">#REF!</definedName>
    <definedName name="_AL1993AD04">#REF!</definedName>
    <definedName name="_AL1994AD04">#REF!</definedName>
    <definedName name="_AL1995AD04">#REF!</definedName>
    <definedName name="_AL1996AD05">#REF!</definedName>
    <definedName name="_AL1997AD05">#REF!</definedName>
    <definedName name="Excel_BuiltIn_Criteria">#N/A</definedName>
    <definedName name="Excel_BuiltIn_Data_Form">#N/A</definedName>
    <definedName name="Excel_BuiltIn_Database">#N/A</definedName>
    <definedName name="Excel_BuiltIn_Print_Area">#REF!</definedName>
    <definedName name="Excel_BuiltIn_Print_Titles">#N/A</definedName>
    <definedName name="Excel_BuiltIn_Recorder">#N/A</definedName>
    <definedName name="_xlnm.Print_Area" localSheetId="0">'Data'!$A$1:$N$54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8" authorId="0">
      <text>
        <r>
          <rPr>
            <sz val="10"/>
            <rFont val="Arial"/>
            <family val="2"/>
          </rPr>
          <t>As a percentage of the total number of families</t>
        </r>
      </text>
    </comment>
    <comment ref="D48" authorId="0">
      <text>
        <r>
          <rPr>
            <sz val="10"/>
            <rFont val="Arial"/>
            <family val="2"/>
          </rPr>
          <t>As a percentage of the total Japanese population  (Including Koreans and Taiwanese)</t>
        </r>
      </text>
    </comment>
  </commentList>
</comments>
</file>

<file path=xl/sharedStrings.xml><?xml version="1.0" encoding="utf-8"?>
<sst xmlns="http://schemas.openxmlformats.org/spreadsheetml/2006/main" count="126" uniqueCount="33">
  <si>
    <t>Total</t>
  </si>
  <si>
    <t>Hongkou</t>
  </si>
  <si>
    <t>Zhabei</t>
  </si>
  <si>
    <t>Pudong</t>
  </si>
  <si>
    <t>Wusong</t>
  </si>
  <si>
    <t>Groupes</t>
  </si>
  <si>
    <t>Bureau</t>
  </si>
  <si>
    <t>Total 1-4</t>
  </si>
  <si>
    <t xml:space="preserve"> 1-4</t>
  </si>
  <si>
    <t>% total</t>
  </si>
  <si>
    <t>%/tot</t>
  </si>
  <si>
    <t>%H/F</t>
  </si>
  <si>
    <t>Source</t>
  </si>
  <si>
    <t>Zai Chushi hojin jittai chosa hokokusho. Shanhai no bu 在华中邦人实况调查报告，上海部分：昭和19 年2 月22 日 （ Survey report on the situation of Japanese residents in Central China: Shanhai)</t>
  </si>
  <si>
    <t>[Shanghai], Zai shanhai ni hon soryojikan 上海日本总领事馆, 1944</t>
  </si>
  <si>
    <t>Area</t>
  </si>
  <si>
    <t>Families</t>
  </si>
  <si>
    <t>% des Families</t>
  </si>
  <si>
    <t>Japanese</t>
  </si>
  <si>
    <t>Korean</t>
  </si>
  <si>
    <t>Taiwanese</t>
  </si>
  <si>
    <t>Civilian</t>
  </si>
  <si>
    <t>Army</t>
  </si>
  <si>
    <t>Navy</t>
  </si>
  <si>
    <t>Men</t>
  </si>
  <si>
    <t>Women</t>
  </si>
  <si>
    <t>Northern Area</t>
  </si>
  <si>
    <t>Eastern Area</t>
  </si>
  <si>
    <t>Central Area</t>
  </si>
  <si>
    <t>Huxi (滬西)</t>
  </si>
  <si>
    <t>Southern Area</t>
  </si>
  <si>
    <t>Center Area</t>
  </si>
  <si>
    <t>Hunan (滬南)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</si>
</sst>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%"/>
    <numFmt numFmtId="165" formatCode="d\-mmm"/>
  </numFmts>
  <fonts count="39">
    <font>
      <sz val="10"/>
      <name val="Arial"/>
      <family val="2"/>
    </font>
    <font>
      <sz val="10"/>
      <name val="Garamond"/>
      <family val="2"/>
    </font>
    <font>
      <b/>
      <sz val="10"/>
      <name val="Garamond"/>
      <family val="2"/>
    </font>
    <font>
      <i/>
      <sz val="10"/>
      <name val="Garamond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zoomScalePageLayoutView="0" workbookViewId="0" topLeftCell="A1">
      <selection activeCell="H52" sqref="H52"/>
    </sheetView>
  </sheetViews>
  <sheetFormatPr defaultColWidth="6.8515625" defaultRowHeight="12.75"/>
  <cols>
    <col min="1" max="1" width="10.8515625" style="1" bestFit="1" customWidth="1"/>
    <col min="2" max="2" width="8.421875" style="1" customWidth="1"/>
    <col min="3" max="3" width="9.140625" style="1" customWidth="1"/>
    <col min="4" max="4" width="8.00390625" style="1" customWidth="1"/>
    <col min="5" max="5" width="7.8515625" style="1" customWidth="1"/>
    <col min="6" max="6" width="8.28125" style="1" customWidth="1"/>
    <col min="7" max="7" width="7.7109375" style="1" customWidth="1"/>
    <col min="8" max="8" width="8.140625" style="1" customWidth="1"/>
    <col min="9" max="9" width="7.8515625" style="1" customWidth="1"/>
    <col min="10" max="10" width="8.00390625" style="1" customWidth="1"/>
    <col min="11" max="11" width="6.8515625" style="1" customWidth="1"/>
    <col min="12" max="12" width="8.7109375" style="1" bestFit="1" customWidth="1"/>
    <col min="13" max="16384" width="6.8515625" style="1" customWidth="1"/>
  </cols>
  <sheetData>
    <row r="1" spans="1:12" s="2" customFormat="1" ht="13.5">
      <c r="A1" s="2" t="s">
        <v>15</v>
      </c>
      <c r="B1" s="2" t="s">
        <v>16</v>
      </c>
      <c r="C1" s="2" t="s">
        <v>0</v>
      </c>
      <c r="F1" s="2" t="s">
        <v>18</v>
      </c>
      <c r="I1" s="2" t="s">
        <v>19</v>
      </c>
      <c r="L1" s="2" t="s">
        <v>20</v>
      </c>
    </row>
    <row r="2" spans="3:14" s="2" customFormat="1" ht="13.5">
      <c r="C2" s="2" t="s">
        <v>0</v>
      </c>
      <c r="D2" s="2" t="s">
        <v>24</v>
      </c>
      <c r="E2" s="2" t="s">
        <v>25</v>
      </c>
      <c r="F2" s="2" t="s">
        <v>0</v>
      </c>
      <c r="G2" s="2" t="s">
        <v>24</v>
      </c>
      <c r="H2" s="2" t="s">
        <v>25</v>
      </c>
      <c r="I2" s="2" t="s">
        <v>0</v>
      </c>
      <c r="J2" s="2" t="s">
        <v>24</v>
      </c>
      <c r="K2" s="2" t="s">
        <v>25</v>
      </c>
      <c r="L2" s="2" t="s">
        <v>0</v>
      </c>
      <c r="M2" s="2" t="s">
        <v>24</v>
      </c>
      <c r="N2" s="2" t="s">
        <v>25</v>
      </c>
    </row>
    <row r="3" spans="1:14" ht="13.5">
      <c r="A3" s="1" t="s">
        <v>1</v>
      </c>
      <c r="B3" s="1">
        <v>9620</v>
      </c>
      <c r="C3" s="1">
        <f aca="true" t="shared" si="0" ref="C3:C15">F3+I3+L3</f>
        <v>23409</v>
      </c>
      <c r="D3" s="1">
        <f aca="true" t="shared" si="1" ref="D3:D15">G3+J3+M3</f>
        <v>12029</v>
      </c>
      <c r="E3" s="1">
        <f aca="true" t="shared" si="2" ref="E3:E15">H3+K3+N3</f>
        <v>11380</v>
      </c>
      <c r="F3" s="1">
        <f aca="true" t="shared" si="3" ref="F3:F15">G3+H3</f>
        <v>20561</v>
      </c>
      <c r="G3" s="1">
        <v>10465</v>
      </c>
      <c r="H3" s="1">
        <v>10096</v>
      </c>
      <c r="I3" s="1">
        <f aca="true" t="shared" si="4" ref="I3:I15">J3+K3</f>
        <v>1369</v>
      </c>
      <c r="J3" s="1">
        <v>748</v>
      </c>
      <c r="K3" s="1">
        <v>621</v>
      </c>
      <c r="L3" s="1">
        <f aca="true" t="shared" si="5" ref="L3:L15">M3+N3</f>
        <v>1479</v>
      </c>
      <c r="M3" s="1">
        <v>816</v>
      </c>
      <c r="N3" s="1">
        <v>663</v>
      </c>
    </row>
    <row r="4" spans="1:14" ht="13.5">
      <c r="A4" s="1" t="s">
        <v>26</v>
      </c>
      <c r="B4" s="1">
        <v>12041</v>
      </c>
      <c r="C4" s="1">
        <f t="shared" si="0"/>
        <v>33857</v>
      </c>
      <c r="D4" s="1">
        <f t="shared" si="1"/>
        <v>17323</v>
      </c>
      <c r="E4" s="1">
        <f t="shared" si="2"/>
        <v>16534</v>
      </c>
      <c r="F4" s="1">
        <f t="shared" si="3"/>
        <v>31452</v>
      </c>
      <c r="G4" s="1">
        <v>16078</v>
      </c>
      <c r="H4" s="1">
        <v>15374</v>
      </c>
      <c r="I4" s="1">
        <f t="shared" si="4"/>
        <v>1719</v>
      </c>
      <c r="J4" s="1">
        <v>875</v>
      </c>
      <c r="K4" s="1">
        <v>844</v>
      </c>
      <c r="L4" s="1">
        <f t="shared" si="5"/>
        <v>686</v>
      </c>
      <c r="M4" s="1">
        <v>370</v>
      </c>
      <c r="N4" s="1">
        <v>316</v>
      </c>
    </row>
    <row r="5" spans="1:14" ht="13.5">
      <c r="A5" s="1" t="s">
        <v>27</v>
      </c>
      <c r="B5" s="1">
        <v>5866</v>
      </c>
      <c r="C5" s="1">
        <f t="shared" si="0"/>
        <v>16336</v>
      </c>
      <c r="D5" s="1">
        <f t="shared" si="1"/>
        <v>8849</v>
      </c>
      <c r="E5" s="1">
        <f t="shared" si="2"/>
        <v>7487</v>
      </c>
      <c r="F5" s="1">
        <f t="shared" si="3"/>
        <v>14566</v>
      </c>
      <c r="G5" s="1">
        <v>7874</v>
      </c>
      <c r="H5" s="1">
        <v>6692</v>
      </c>
      <c r="I5" s="1">
        <f t="shared" si="4"/>
        <v>1212</v>
      </c>
      <c r="J5" s="1">
        <v>664</v>
      </c>
      <c r="K5" s="1">
        <v>548</v>
      </c>
      <c r="L5" s="1">
        <f t="shared" si="5"/>
        <v>558</v>
      </c>
      <c r="M5" s="1">
        <v>311</v>
      </c>
      <c r="N5" s="1">
        <v>247</v>
      </c>
    </row>
    <row r="6" spans="1:14" ht="13.5">
      <c r="A6" s="1" t="s">
        <v>2</v>
      </c>
      <c r="B6" s="1">
        <v>3065</v>
      </c>
      <c r="C6" s="1">
        <f t="shared" si="0"/>
        <v>8643</v>
      </c>
      <c r="D6" s="1">
        <f t="shared" si="1"/>
        <v>4651</v>
      </c>
      <c r="E6" s="1">
        <f t="shared" si="2"/>
        <v>3992</v>
      </c>
      <c r="F6" s="1">
        <f t="shared" si="3"/>
        <v>8286</v>
      </c>
      <c r="G6" s="1">
        <v>4435</v>
      </c>
      <c r="H6" s="1">
        <v>3851</v>
      </c>
      <c r="I6" s="1">
        <f t="shared" si="4"/>
        <v>193</v>
      </c>
      <c r="J6" s="1">
        <v>121</v>
      </c>
      <c r="K6" s="1">
        <v>72</v>
      </c>
      <c r="L6" s="1">
        <f t="shared" si="5"/>
        <v>164</v>
      </c>
      <c r="M6" s="1">
        <v>95</v>
      </c>
      <c r="N6" s="1">
        <v>69</v>
      </c>
    </row>
    <row r="7" spans="1:14" ht="13.5">
      <c r="A7" s="1" t="s">
        <v>28</v>
      </c>
      <c r="B7" s="1">
        <v>2091</v>
      </c>
      <c r="C7" s="1">
        <f t="shared" si="0"/>
        <v>5748</v>
      </c>
      <c r="D7" s="1">
        <f t="shared" si="1"/>
        <v>3150</v>
      </c>
      <c r="E7" s="1">
        <f t="shared" si="2"/>
        <v>2598</v>
      </c>
      <c r="F7" s="1">
        <f t="shared" si="3"/>
        <v>5578</v>
      </c>
      <c r="G7" s="1">
        <v>3058</v>
      </c>
      <c r="H7" s="1">
        <v>2520</v>
      </c>
      <c r="I7" s="1">
        <f t="shared" si="4"/>
        <v>74</v>
      </c>
      <c r="J7" s="1">
        <v>29</v>
      </c>
      <c r="K7" s="1">
        <v>45</v>
      </c>
      <c r="L7" s="1">
        <f t="shared" si="5"/>
        <v>96</v>
      </c>
      <c r="M7" s="1">
        <v>63</v>
      </c>
      <c r="N7" s="1">
        <v>33</v>
      </c>
    </row>
    <row r="8" spans="1:14" ht="13.5">
      <c r="A8" s="1" t="s">
        <v>29</v>
      </c>
      <c r="B8" s="1">
        <v>2677</v>
      </c>
      <c r="C8" s="1">
        <f t="shared" si="0"/>
        <v>6662</v>
      </c>
      <c r="D8" s="1">
        <f t="shared" si="1"/>
        <v>3645</v>
      </c>
      <c r="E8" s="1">
        <f t="shared" si="2"/>
        <v>3017</v>
      </c>
      <c r="F8" s="1">
        <f t="shared" si="3"/>
        <v>6046</v>
      </c>
      <c r="G8" s="1">
        <v>3321</v>
      </c>
      <c r="H8" s="1">
        <v>2725</v>
      </c>
      <c r="I8" s="1">
        <f t="shared" si="4"/>
        <v>344</v>
      </c>
      <c r="J8" s="1">
        <v>174</v>
      </c>
      <c r="K8" s="1">
        <v>170</v>
      </c>
      <c r="L8" s="1">
        <f t="shared" si="5"/>
        <v>272</v>
      </c>
      <c r="M8" s="1">
        <v>150</v>
      </c>
      <c r="N8" s="1">
        <v>122</v>
      </c>
    </row>
    <row r="9" spans="1:14" ht="13.5">
      <c r="A9" s="1" t="s">
        <v>30</v>
      </c>
      <c r="B9" s="1">
        <v>1343</v>
      </c>
      <c r="C9" s="1">
        <f t="shared" si="0"/>
        <v>3185</v>
      </c>
      <c r="D9" s="1">
        <f t="shared" si="1"/>
        <v>1747</v>
      </c>
      <c r="E9" s="1">
        <f t="shared" si="2"/>
        <v>1438</v>
      </c>
      <c r="F9" s="1">
        <f t="shared" si="3"/>
        <v>2200</v>
      </c>
      <c r="G9" s="1">
        <v>1226</v>
      </c>
      <c r="H9" s="1">
        <v>974</v>
      </c>
      <c r="I9" s="1">
        <f t="shared" si="4"/>
        <v>685</v>
      </c>
      <c r="J9" s="1">
        <v>349</v>
      </c>
      <c r="K9" s="1">
        <v>336</v>
      </c>
      <c r="L9" s="1">
        <f t="shared" si="5"/>
        <v>300</v>
      </c>
      <c r="M9" s="1">
        <v>172</v>
      </c>
      <c r="N9" s="1">
        <v>128</v>
      </c>
    </row>
    <row r="10" spans="1:14" ht="13.5">
      <c r="A10" s="1" t="s">
        <v>31</v>
      </c>
      <c r="B10" s="1">
        <v>740</v>
      </c>
      <c r="C10" s="1">
        <f t="shared" si="0"/>
        <v>1418</v>
      </c>
      <c r="D10" s="1">
        <f t="shared" si="1"/>
        <v>860</v>
      </c>
      <c r="E10" s="1">
        <f t="shared" si="2"/>
        <v>558</v>
      </c>
      <c r="F10" s="1">
        <f t="shared" si="3"/>
        <v>1173</v>
      </c>
      <c r="G10" s="1">
        <v>708</v>
      </c>
      <c r="H10" s="1">
        <v>465</v>
      </c>
      <c r="I10" s="1">
        <f t="shared" si="4"/>
        <v>72</v>
      </c>
      <c r="J10" s="1">
        <v>42</v>
      </c>
      <c r="K10" s="1">
        <v>30</v>
      </c>
      <c r="L10" s="1">
        <f t="shared" si="5"/>
        <v>173</v>
      </c>
      <c r="M10" s="1">
        <v>110</v>
      </c>
      <c r="N10" s="1">
        <v>63</v>
      </c>
    </row>
    <row r="11" spans="1:14" ht="13.5">
      <c r="A11" s="1" t="s">
        <v>32</v>
      </c>
      <c r="B11" s="1">
        <v>718</v>
      </c>
      <c r="C11" s="1">
        <f t="shared" si="0"/>
        <v>1490</v>
      </c>
      <c r="D11" s="1">
        <f t="shared" si="1"/>
        <v>927</v>
      </c>
      <c r="E11" s="1">
        <f t="shared" si="2"/>
        <v>563</v>
      </c>
      <c r="F11" s="1">
        <f t="shared" si="3"/>
        <v>1048</v>
      </c>
      <c r="G11" s="1">
        <v>685</v>
      </c>
      <c r="H11" s="1">
        <v>363</v>
      </c>
      <c r="I11" s="1">
        <f t="shared" si="4"/>
        <v>281</v>
      </c>
      <c r="J11" s="1">
        <v>145</v>
      </c>
      <c r="K11" s="1">
        <v>136</v>
      </c>
      <c r="L11" s="1">
        <f t="shared" si="5"/>
        <v>161</v>
      </c>
      <c r="M11" s="1">
        <v>97</v>
      </c>
      <c r="N11" s="1">
        <v>64</v>
      </c>
    </row>
    <row r="12" spans="1:14" ht="13.5">
      <c r="A12" s="1" t="s">
        <v>3</v>
      </c>
      <c r="B12" s="1">
        <v>522</v>
      </c>
      <c r="C12" s="1">
        <f t="shared" si="0"/>
        <v>874</v>
      </c>
      <c r="D12" s="1">
        <f t="shared" si="1"/>
        <v>607</v>
      </c>
      <c r="E12" s="1">
        <f t="shared" si="2"/>
        <v>267</v>
      </c>
      <c r="F12" s="1">
        <f t="shared" si="3"/>
        <v>795</v>
      </c>
      <c r="G12" s="1">
        <v>536</v>
      </c>
      <c r="H12" s="1">
        <v>259</v>
      </c>
      <c r="I12" s="1">
        <f t="shared" si="4"/>
        <v>46</v>
      </c>
      <c r="J12" s="1">
        <v>39</v>
      </c>
      <c r="K12" s="1">
        <v>7</v>
      </c>
      <c r="L12" s="1">
        <f t="shared" si="5"/>
        <v>33</v>
      </c>
      <c r="M12" s="1">
        <v>32</v>
      </c>
      <c r="N12" s="1">
        <v>1</v>
      </c>
    </row>
    <row r="13" spans="1:14" ht="13.5">
      <c r="A13" s="1" t="s">
        <v>4</v>
      </c>
      <c r="B13" s="1">
        <v>278</v>
      </c>
      <c r="C13" s="1">
        <f t="shared" si="0"/>
        <v>650</v>
      </c>
      <c r="D13" s="1">
        <f t="shared" si="1"/>
        <v>344</v>
      </c>
      <c r="E13" s="1">
        <f t="shared" si="2"/>
        <v>306</v>
      </c>
      <c r="F13" s="1">
        <f t="shared" si="3"/>
        <v>597</v>
      </c>
      <c r="G13" s="1">
        <v>319</v>
      </c>
      <c r="H13" s="1">
        <v>278</v>
      </c>
      <c r="I13" s="1">
        <f t="shared" si="4"/>
        <v>30</v>
      </c>
      <c r="J13" s="1">
        <v>14</v>
      </c>
      <c r="K13" s="1">
        <v>16</v>
      </c>
      <c r="L13" s="1">
        <f t="shared" si="5"/>
        <v>23</v>
      </c>
      <c r="M13" s="1">
        <v>11</v>
      </c>
      <c r="N13" s="1">
        <v>12</v>
      </c>
    </row>
    <row r="14" spans="1:14" ht="13.5">
      <c r="A14" s="3" t="s">
        <v>5</v>
      </c>
      <c r="B14" s="1">
        <v>84</v>
      </c>
      <c r="C14" s="1">
        <f t="shared" si="0"/>
        <v>105</v>
      </c>
      <c r="D14" s="1">
        <f t="shared" si="1"/>
        <v>91</v>
      </c>
      <c r="E14" s="1">
        <f t="shared" si="2"/>
        <v>14</v>
      </c>
      <c r="F14" s="1">
        <f t="shared" si="3"/>
        <v>104</v>
      </c>
      <c r="G14" s="1">
        <v>90</v>
      </c>
      <c r="H14" s="1">
        <v>14</v>
      </c>
      <c r="I14" s="1">
        <f t="shared" si="4"/>
        <v>1</v>
      </c>
      <c r="J14" s="1">
        <v>1</v>
      </c>
      <c r="K14" s="1">
        <f>L14+M14</f>
        <v>0</v>
      </c>
      <c r="L14" s="1">
        <f t="shared" si="5"/>
        <v>0</v>
      </c>
      <c r="M14" s="1">
        <f>N14+O14</f>
        <v>0</v>
      </c>
      <c r="N14" s="1">
        <f>O14+P14</f>
        <v>0</v>
      </c>
    </row>
    <row r="15" spans="1:14" ht="13.5">
      <c r="A15" s="3" t="s">
        <v>6</v>
      </c>
      <c r="B15" s="1">
        <v>65</v>
      </c>
      <c r="C15" s="1">
        <f t="shared" si="0"/>
        <v>65</v>
      </c>
      <c r="D15" s="1">
        <f t="shared" si="1"/>
        <v>64</v>
      </c>
      <c r="E15" s="1">
        <f t="shared" si="2"/>
        <v>1</v>
      </c>
      <c r="F15" s="1">
        <f t="shared" si="3"/>
        <v>42</v>
      </c>
      <c r="G15" s="1">
        <v>42</v>
      </c>
      <c r="I15" s="1">
        <f t="shared" si="4"/>
        <v>21</v>
      </c>
      <c r="J15" s="1">
        <v>20</v>
      </c>
      <c r="K15" s="1">
        <v>1</v>
      </c>
      <c r="L15" s="1">
        <f t="shared" si="5"/>
        <v>2</v>
      </c>
      <c r="M15" s="1">
        <v>2</v>
      </c>
      <c r="N15" s="1">
        <f>O15+P15</f>
        <v>0</v>
      </c>
    </row>
    <row r="16" spans="1:14" s="3" customFormat="1" ht="13.5">
      <c r="A16" s="3" t="s">
        <v>0</v>
      </c>
      <c r="B16" s="3">
        <f aca="true" t="shared" si="6" ref="B16:N16">SUM(B3:B15)</f>
        <v>39110</v>
      </c>
      <c r="C16" s="3">
        <f t="shared" si="6"/>
        <v>102442</v>
      </c>
      <c r="D16" s="3">
        <f t="shared" si="6"/>
        <v>54287</v>
      </c>
      <c r="E16" s="3">
        <f t="shared" si="6"/>
        <v>48155</v>
      </c>
      <c r="F16" s="3">
        <f t="shared" si="6"/>
        <v>92448</v>
      </c>
      <c r="G16" s="3">
        <f t="shared" si="6"/>
        <v>48837</v>
      </c>
      <c r="H16" s="3">
        <f t="shared" si="6"/>
        <v>43611</v>
      </c>
      <c r="I16" s="3">
        <f t="shared" si="6"/>
        <v>6047</v>
      </c>
      <c r="J16" s="3">
        <f t="shared" si="6"/>
        <v>3221</v>
      </c>
      <c r="K16" s="3">
        <f t="shared" si="6"/>
        <v>2826</v>
      </c>
      <c r="L16" s="3">
        <f t="shared" si="6"/>
        <v>3947</v>
      </c>
      <c r="M16" s="3">
        <f t="shared" si="6"/>
        <v>2229</v>
      </c>
      <c r="N16" s="3">
        <f t="shared" si="6"/>
        <v>1718</v>
      </c>
    </row>
    <row r="18" spans="1:12" s="2" customFormat="1" ht="13.5">
      <c r="A18" s="2" t="s">
        <v>15</v>
      </c>
      <c r="B18" s="2" t="s">
        <v>16</v>
      </c>
      <c r="C18" s="2" t="s">
        <v>0</v>
      </c>
      <c r="F18" s="2" t="s">
        <v>18</v>
      </c>
      <c r="I18" s="2" t="s">
        <v>19</v>
      </c>
      <c r="L18" s="2" t="s">
        <v>20</v>
      </c>
    </row>
    <row r="19" spans="3:14" s="2" customFormat="1" ht="13.5">
      <c r="C19" s="2" t="s">
        <v>0</v>
      </c>
      <c r="D19" s="2" t="s">
        <v>24</v>
      </c>
      <c r="E19" s="2" t="s">
        <v>25</v>
      </c>
      <c r="F19" s="2" t="s">
        <v>0</v>
      </c>
      <c r="G19" s="2" t="s">
        <v>24</v>
      </c>
      <c r="H19" s="2" t="s">
        <v>25</v>
      </c>
      <c r="I19" s="2" t="s">
        <v>0</v>
      </c>
      <c r="J19" s="2" t="s">
        <v>24</v>
      </c>
      <c r="K19" s="2" t="s">
        <v>25</v>
      </c>
      <c r="L19" s="2" t="s">
        <v>0</v>
      </c>
      <c r="M19" s="2" t="s">
        <v>24</v>
      </c>
      <c r="N19" s="2" t="s">
        <v>25</v>
      </c>
    </row>
    <row r="20" spans="1:14" ht="13.5">
      <c r="A20" s="1" t="s">
        <v>1</v>
      </c>
      <c r="B20" s="4">
        <f aca="true" t="shared" si="7" ref="B20:B33">B3/$B$16</f>
        <v>0.24597289695729993</v>
      </c>
      <c r="C20" s="4">
        <f aca="true" t="shared" si="8" ref="C20:C33">C3/$C$16</f>
        <v>0.22850979090607368</v>
      </c>
      <c r="D20" s="4">
        <f aca="true" t="shared" si="9" ref="D20:D33">D3/$D$16</f>
        <v>0.22158159412013925</v>
      </c>
      <c r="E20" s="4">
        <f aca="true" t="shared" si="10" ref="E20:E33">E3/$E$16</f>
        <v>0.23632021596926592</v>
      </c>
      <c r="F20" s="4">
        <f aca="true" t="shared" si="11" ref="F20:F33">F3/$F$16</f>
        <v>0.22240610938040845</v>
      </c>
      <c r="G20" s="4">
        <f aca="true" t="shared" si="12" ref="G20:G33">G3/$G$16</f>
        <v>0.21428425169441204</v>
      </c>
      <c r="H20" s="4">
        <f aca="true" t="shared" si="13" ref="H20:H33">H3/$H$16</f>
        <v>0.23150122675471785</v>
      </c>
      <c r="I20" s="4">
        <f aca="true" t="shared" si="14" ref="I20:I33">I3/$I$16</f>
        <v>0.22639325285265421</v>
      </c>
      <c r="J20" s="4">
        <f aca="true" t="shared" si="15" ref="J20:J33">J3/$J$16</f>
        <v>0.2322260167649798</v>
      </c>
      <c r="K20" s="4">
        <f aca="true" t="shared" si="16" ref="K20:K33">K3/$K$16</f>
        <v>0.2197452229299363</v>
      </c>
      <c r="L20" s="4">
        <f aca="true" t="shared" si="17" ref="L20:L33">L3/$L$16</f>
        <v>0.3747149733975171</v>
      </c>
      <c r="M20" s="4">
        <f aca="true" t="shared" si="18" ref="M20:M33">M3/$M$16</f>
        <v>0.36608344549125166</v>
      </c>
      <c r="N20" s="4">
        <f aca="true" t="shared" si="19" ref="N20:N33">N3/$N$16</f>
        <v>0.3859138533178114</v>
      </c>
    </row>
    <row r="21" spans="1:14" ht="13.5">
      <c r="A21" s="1" t="s">
        <v>26</v>
      </c>
      <c r="B21" s="4">
        <f t="shared" si="7"/>
        <v>0.3078752237279468</v>
      </c>
      <c r="C21" s="4">
        <f t="shared" si="8"/>
        <v>0.330499209308682</v>
      </c>
      <c r="D21" s="4">
        <f t="shared" si="9"/>
        <v>0.31910033709727925</v>
      </c>
      <c r="E21" s="4">
        <f t="shared" si="10"/>
        <v>0.3433496002491953</v>
      </c>
      <c r="F21" s="4">
        <f t="shared" si="11"/>
        <v>0.3402128764278297</v>
      </c>
      <c r="G21" s="4">
        <f t="shared" si="12"/>
        <v>0.32921760140876793</v>
      </c>
      <c r="H21" s="4">
        <f t="shared" si="13"/>
        <v>0.35252573891908007</v>
      </c>
      <c r="I21" s="4">
        <f t="shared" si="14"/>
        <v>0.28427319331900114</v>
      </c>
      <c r="J21" s="4">
        <f t="shared" si="15"/>
        <v>0.2716547656007451</v>
      </c>
      <c r="K21" s="4">
        <f t="shared" si="16"/>
        <v>0.29865534324133053</v>
      </c>
      <c r="L21" s="4">
        <f t="shared" si="17"/>
        <v>0.17380288826957183</v>
      </c>
      <c r="M21" s="4">
        <f t="shared" si="18"/>
        <v>0.16599371915657246</v>
      </c>
      <c r="N21" s="4">
        <f t="shared" si="19"/>
        <v>0.1839348079161816</v>
      </c>
    </row>
    <row r="22" spans="1:14" ht="13.5">
      <c r="A22" s="1" t="s">
        <v>27</v>
      </c>
      <c r="B22" s="4">
        <f t="shared" si="7"/>
        <v>0.1499872155458962</v>
      </c>
      <c r="C22" s="4">
        <f t="shared" si="8"/>
        <v>0.15946584408738604</v>
      </c>
      <c r="D22" s="4">
        <f t="shared" si="9"/>
        <v>0.1630040341149815</v>
      </c>
      <c r="E22" s="4">
        <f t="shared" si="10"/>
        <v>0.15547710518118577</v>
      </c>
      <c r="F22" s="4">
        <f t="shared" si="11"/>
        <v>0.15755884389061958</v>
      </c>
      <c r="G22" s="4">
        <f t="shared" si="12"/>
        <v>0.16123021479615865</v>
      </c>
      <c r="H22" s="4">
        <f t="shared" si="13"/>
        <v>0.15344752470706932</v>
      </c>
      <c r="I22" s="4">
        <f t="shared" si="14"/>
        <v>0.20042996527203571</v>
      </c>
      <c r="J22" s="4">
        <f t="shared" si="15"/>
        <v>0.20614715926730828</v>
      </c>
      <c r="K22" s="4">
        <f t="shared" si="16"/>
        <v>0.19391365888181175</v>
      </c>
      <c r="L22" s="4">
        <f t="shared" si="17"/>
        <v>0.1413731948315176</v>
      </c>
      <c r="M22" s="4">
        <f t="shared" si="18"/>
        <v>0.1395244504262001</v>
      </c>
      <c r="N22" s="4">
        <f t="shared" si="19"/>
        <v>0.14377182770663563</v>
      </c>
    </row>
    <row r="23" spans="1:14" ht="13.5">
      <c r="A23" s="1" t="s">
        <v>2</v>
      </c>
      <c r="B23" s="4">
        <f t="shared" si="7"/>
        <v>0.07836870365635387</v>
      </c>
      <c r="C23" s="4">
        <f t="shared" si="8"/>
        <v>0.08436969211846704</v>
      </c>
      <c r="D23" s="4">
        <f t="shared" si="9"/>
        <v>0.0856742866616317</v>
      </c>
      <c r="E23" s="4">
        <f t="shared" si="10"/>
        <v>0.08289897206935937</v>
      </c>
      <c r="F23" s="4">
        <f t="shared" si="11"/>
        <v>0.08962876427829698</v>
      </c>
      <c r="G23" s="4">
        <f t="shared" si="12"/>
        <v>0.09081229395745029</v>
      </c>
      <c r="H23" s="4">
        <f t="shared" si="13"/>
        <v>0.08830340969021577</v>
      </c>
      <c r="I23" s="4">
        <f t="shared" si="14"/>
        <v>0.03191665288572846</v>
      </c>
      <c r="J23" s="4">
        <f t="shared" si="15"/>
        <v>0.037565973300217326</v>
      </c>
      <c r="K23" s="4">
        <f t="shared" si="16"/>
        <v>0.025477707006369428</v>
      </c>
      <c r="L23" s="4">
        <f t="shared" si="17"/>
        <v>0.041550544717506965</v>
      </c>
      <c r="M23" s="4">
        <f t="shared" si="18"/>
        <v>0.04262000897263347</v>
      </c>
      <c r="N23" s="4">
        <f t="shared" si="19"/>
        <v>0.040162980209545986</v>
      </c>
    </row>
    <row r="24" spans="1:14" ht="13.5">
      <c r="A24" s="1" t="s">
        <v>28</v>
      </c>
      <c r="B24" s="4">
        <f t="shared" si="7"/>
        <v>0.053464587062132446</v>
      </c>
      <c r="C24" s="4">
        <f t="shared" si="8"/>
        <v>0.05610979871537065</v>
      </c>
      <c r="D24" s="4">
        <f t="shared" si="9"/>
        <v>0.05802494151454308</v>
      </c>
      <c r="E24" s="4">
        <f t="shared" si="10"/>
        <v>0.05395078392690271</v>
      </c>
      <c r="F24" s="4">
        <f t="shared" si="11"/>
        <v>0.06033662166839737</v>
      </c>
      <c r="G24" s="4">
        <f t="shared" si="12"/>
        <v>0.06261645883244261</v>
      </c>
      <c r="H24" s="4">
        <f t="shared" si="13"/>
        <v>0.057783586709775056</v>
      </c>
      <c r="I24" s="4">
        <f t="shared" si="14"/>
        <v>0.012237473127170499</v>
      </c>
      <c r="J24" s="4">
        <f t="shared" si="15"/>
        <v>0.009003415088481837</v>
      </c>
      <c r="K24" s="4">
        <f t="shared" si="16"/>
        <v>0.01592356687898089</v>
      </c>
      <c r="L24" s="4">
        <f t="shared" si="17"/>
        <v>0.024322270078540664</v>
      </c>
      <c r="M24" s="4">
        <f t="shared" si="18"/>
        <v>0.02826379542395693</v>
      </c>
      <c r="N24" s="4">
        <f t="shared" si="19"/>
        <v>0.01920838183934808</v>
      </c>
    </row>
    <row r="25" spans="1:14" ht="13.5">
      <c r="A25" s="1" t="s">
        <v>29</v>
      </c>
      <c r="B25" s="4">
        <f t="shared" si="7"/>
        <v>0.0684479672717975</v>
      </c>
      <c r="C25" s="4">
        <f t="shared" si="8"/>
        <v>0.06503192050135687</v>
      </c>
      <c r="D25" s="4">
        <f t="shared" si="9"/>
        <v>0.06714314660968557</v>
      </c>
      <c r="E25" s="4">
        <f t="shared" si="10"/>
        <v>0.06265185339009449</v>
      </c>
      <c r="F25" s="4">
        <f t="shared" si="11"/>
        <v>0.06539892696434753</v>
      </c>
      <c r="G25" s="4">
        <f t="shared" si="12"/>
        <v>0.06800172000737147</v>
      </c>
      <c r="H25" s="4">
        <f t="shared" si="13"/>
        <v>0.0624842356286258</v>
      </c>
      <c r="I25" s="4">
        <f t="shared" si="14"/>
        <v>0.056887712915495284</v>
      </c>
      <c r="J25" s="4">
        <f t="shared" si="15"/>
        <v>0.05402049053089103</v>
      </c>
      <c r="K25" s="4">
        <f t="shared" si="16"/>
        <v>0.060155697098372256</v>
      </c>
      <c r="L25" s="4">
        <f t="shared" si="17"/>
        <v>0.06891309855586522</v>
      </c>
      <c r="M25" s="4">
        <f t="shared" si="18"/>
        <v>0.06729475100942127</v>
      </c>
      <c r="N25" s="4">
        <f t="shared" si="19"/>
        <v>0.0710128055878929</v>
      </c>
    </row>
    <row r="26" spans="1:14" ht="13.5">
      <c r="A26" s="1" t="s">
        <v>30</v>
      </c>
      <c r="B26" s="4">
        <f t="shared" si="7"/>
        <v>0.034339043722833036</v>
      </c>
      <c r="C26" s="4">
        <f t="shared" si="8"/>
        <v>0.03109076355401105</v>
      </c>
      <c r="D26" s="4">
        <f t="shared" si="9"/>
        <v>0.03218081677012913</v>
      </c>
      <c r="E26" s="4">
        <f t="shared" si="10"/>
        <v>0.029861904267469628</v>
      </c>
      <c r="F26" s="4">
        <f t="shared" si="11"/>
        <v>0.023797161647628937</v>
      </c>
      <c r="G26" s="4">
        <f t="shared" si="12"/>
        <v>0.02510391711202572</v>
      </c>
      <c r="H26" s="4">
        <f t="shared" si="13"/>
        <v>0.02233381486322258</v>
      </c>
      <c r="I26" s="4">
        <f t="shared" si="14"/>
        <v>0.11327931205556474</v>
      </c>
      <c r="J26" s="5">
        <f t="shared" si="15"/>
        <v>0.10835144365104005</v>
      </c>
      <c r="K26" s="4">
        <f t="shared" si="16"/>
        <v>0.11889596602972399</v>
      </c>
      <c r="L26" s="5">
        <f t="shared" si="17"/>
        <v>0.07600709399543958</v>
      </c>
      <c r="M26" s="4">
        <f t="shared" si="18"/>
        <v>0.07716464782413639</v>
      </c>
      <c r="N26" s="4">
        <f t="shared" si="19"/>
        <v>0.07450523864959255</v>
      </c>
    </row>
    <row r="27" spans="1:14" ht="13.5">
      <c r="A27" s="1" t="s">
        <v>31</v>
      </c>
      <c r="B27" s="4">
        <f t="shared" si="7"/>
        <v>0.018920992073638454</v>
      </c>
      <c r="C27" s="4">
        <f t="shared" si="8"/>
        <v>0.013841978875851702</v>
      </c>
      <c r="D27" s="4">
        <f t="shared" si="9"/>
        <v>0.015841730064287952</v>
      </c>
      <c r="E27" s="4">
        <f t="shared" si="10"/>
        <v>0.01158758176721005</v>
      </c>
      <c r="F27" s="4">
        <f t="shared" si="11"/>
        <v>0.012688213914849429</v>
      </c>
      <c r="G27" s="4">
        <f t="shared" si="12"/>
        <v>0.014497204988021378</v>
      </c>
      <c r="H27" s="4">
        <f t="shared" si="13"/>
        <v>0.010662447547637064</v>
      </c>
      <c r="I27" s="4">
        <f t="shared" si="14"/>
        <v>0.011906730610219943</v>
      </c>
      <c r="J27" s="4">
        <f t="shared" si="15"/>
        <v>0.013039428748835765</v>
      </c>
      <c r="K27" s="4">
        <f t="shared" si="16"/>
        <v>0.010615711252653927</v>
      </c>
      <c r="L27" s="4">
        <f t="shared" si="17"/>
        <v>0.04383075753737015</v>
      </c>
      <c r="M27" s="4">
        <f t="shared" si="18"/>
        <v>0.049349484073575596</v>
      </c>
      <c r="N27" s="4">
        <f t="shared" si="19"/>
        <v>0.03667054714784633</v>
      </c>
    </row>
    <row r="28" spans="1:14" ht="13.5">
      <c r="A28" s="1" t="s">
        <v>32</v>
      </c>
      <c r="B28" s="4">
        <f t="shared" si="7"/>
        <v>0.018358476093070827</v>
      </c>
      <c r="C28" s="4">
        <f t="shared" si="8"/>
        <v>0.014544815602975342</v>
      </c>
      <c r="D28" s="4">
        <f t="shared" si="9"/>
        <v>0.017075911359994107</v>
      </c>
      <c r="E28" s="4">
        <f t="shared" si="10"/>
        <v>0.011691413145052435</v>
      </c>
      <c r="F28" s="4">
        <f t="shared" si="11"/>
        <v>0.011336102457597785</v>
      </c>
      <c r="G28" s="4">
        <f t="shared" si="12"/>
        <v>0.014026250588693</v>
      </c>
      <c r="H28" s="4">
        <f t="shared" si="13"/>
        <v>0.00832358808557474</v>
      </c>
      <c r="I28" s="4">
        <f t="shared" si="14"/>
        <v>0.04646932363155284</v>
      </c>
      <c r="J28" s="5">
        <f t="shared" si="15"/>
        <v>0.04501707544240919</v>
      </c>
      <c r="K28" s="4">
        <f t="shared" si="16"/>
        <v>0.048124557678697805</v>
      </c>
      <c r="L28" s="5">
        <f t="shared" si="17"/>
        <v>0.04079047377755257</v>
      </c>
      <c r="M28" s="4">
        <f t="shared" si="18"/>
        <v>0.04351727231942575</v>
      </c>
      <c r="N28" s="4">
        <f t="shared" si="19"/>
        <v>0.037252619324796274</v>
      </c>
    </row>
    <row r="29" spans="1:14" ht="13.5">
      <c r="A29" s="1" t="s">
        <v>3</v>
      </c>
      <c r="B29" s="4">
        <f t="shared" si="7"/>
        <v>0.013346970084377397</v>
      </c>
      <c r="C29" s="4">
        <f t="shared" si="8"/>
        <v>0.008531656937584195</v>
      </c>
      <c r="D29" s="4">
        <f t="shared" si="9"/>
        <v>0.011181314126770682</v>
      </c>
      <c r="E29" s="4">
        <f t="shared" si="10"/>
        <v>0.005544595576783304</v>
      </c>
      <c r="F29" s="4">
        <f t="shared" si="11"/>
        <v>0.008599428868120457</v>
      </c>
      <c r="G29" s="4">
        <f t="shared" si="12"/>
        <v>0.010975285132174375</v>
      </c>
      <c r="H29" s="4">
        <f t="shared" si="13"/>
        <v>0.005938868634060214</v>
      </c>
      <c r="I29" s="4">
        <f t="shared" si="14"/>
        <v>0.007607077889862742</v>
      </c>
      <c r="J29" s="4">
        <f t="shared" si="15"/>
        <v>0.012108040981061783</v>
      </c>
      <c r="K29" s="4">
        <f t="shared" si="16"/>
        <v>0.0024769992922859165</v>
      </c>
      <c r="L29" s="4">
        <f t="shared" si="17"/>
        <v>0.008360780339498353</v>
      </c>
      <c r="M29" s="4">
        <f t="shared" si="18"/>
        <v>0.014356213548676536</v>
      </c>
      <c r="N29" s="4">
        <f t="shared" si="19"/>
        <v>0.0005820721769499418</v>
      </c>
    </row>
    <row r="30" spans="1:14" ht="13.5">
      <c r="A30" s="1" t="s">
        <v>4</v>
      </c>
      <c r="B30" s="4">
        <f t="shared" si="7"/>
        <v>0.00710815648171823</v>
      </c>
      <c r="C30" s="4">
        <f t="shared" si="8"/>
        <v>0.006345053786532867</v>
      </c>
      <c r="D30" s="4">
        <f t="shared" si="9"/>
        <v>0.0063366920257151805</v>
      </c>
      <c r="E30" s="4">
        <f t="shared" si="10"/>
        <v>0.0063544803239538985</v>
      </c>
      <c r="F30" s="4">
        <f t="shared" si="11"/>
        <v>0.006457684319833853</v>
      </c>
      <c r="G30" s="4">
        <f t="shared" si="12"/>
        <v>0.006531932755902287</v>
      </c>
      <c r="H30" s="4">
        <f t="shared" si="13"/>
        <v>0.006374538533856137</v>
      </c>
      <c r="I30" s="4">
        <f t="shared" si="14"/>
        <v>0.00496113775425831</v>
      </c>
      <c r="J30" s="4">
        <f t="shared" si="15"/>
        <v>0.004346476249611922</v>
      </c>
      <c r="K30" s="4">
        <f t="shared" si="16"/>
        <v>0.005661712668082095</v>
      </c>
      <c r="L30" s="4">
        <f t="shared" si="17"/>
        <v>0.005827210539650367</v>
      </c>
      <c r="M30" s="4">
        <f t="shared" si="18"/>
        <v>0.00493494840735756</v>
      </c>
      <c r="N30" s="4">
        <f t="shared" si="19"/>
        <v>0.006984866123399301</v>
      </c>
    </row>
    <row r="31" spans="1:14" ht="13.5">
      <c r="A31" s="3" t="s">
        <v>5</v>
      </c>
      <c r="B31" s="4">
        <f t="shared" si="7"/>
        <v>0.002147788289440041</v>
      </c>
      <c r="C31" s="4">
        <f t="shared" si="8"/>
        <v>0.0010249702270553093</v>
      </c>
      <c r="D31" s="4">
        <f t="shared" si="9"/>
        <v>0.0016762760881979112</v>
      </c>
      <c r="E31" s="4">
        <f t="shared" si="10"/>
        <v>0.0002907278579586751</v>
      </c>
      <c r="F31" s="4">
        <f t="shared" si="11"/>
        <v>0.001124956732433368</v>
      </c>
      <c r="G31" s="4">
        <f t="shared" si="12"/>
        <v>0.001842865040850175</v>
      </c>
      <c r="H31" s="4">
        <f t="shared" si="13"/>
        <v>0.000321019926165417</v>
      </c>
      <c r="I31" s="4">
        <f t="shared" si="14"/>
        <v>0.000165371258475277</v>
      </c>
      <c r="J31" s="4">
        <f t="shared" si="15"/>
        <v>0.0003104625892579944</v>
      </c>
      <c r="K31" s="4">
        <f t="shared" si="16"/>
        <v>0</v>
      </c>
      <c r="L31" s="4">
        <f t="shared" si="17"/>
        <v>0</v>
      </c>
      <c r="M31" s="4">
        <f t="shared" si="18"/>
        <v>0</v>
      </c>
      <c r="N31" s="4">
        <f t="shared" si="19"/>
        <v>0</v>
      </c>
    </row>
    <row r="32" spans="1:14" ht="13.5">
      <c r="A32" s="3" t="s">
        <v>6</v>
      </c>
      <c r="B32" s="4">
        <f t="shared" si="7"/>
        <v>0.0016619790334952698</v>
      </c>
      <c r="C32" s="4">
        <f t="shared" si="8"/>
        <v>0.0006345053786532867</v>
      </c>
      <c r="D32" s="4">
        <f t="shared" si="9"/>
        <v>0.0011789194466446846</v>
      </c>
      <c r="E32" s="4">
        <f t="shared" si="10"/>
        <v>2.0766275568476794E-05</v>
      </c>
      <c r="F32" s="4">
        <f t="shared" si="11"/>
        <v>0.00045430944963655245</v>
      </c>
      <c r="G32" s="4">
        <f t="shared" si="12"/>
        <v>0.0008600036857300817</v>
      </c>
      <c r="H32" s="4">
        <f t="shared" si="13"/>
        <v>0</v>
      </c>
      <c r="I32" s="4">
        <f t="shared" si="14"/>
        <v>0.003472796427980817</v>
      </c>
      <c r="J32" s="4">
        <f t="shared" si="15"/>
        <v>0.006209251785159888</v>
      </c>
      <c r="K32" s="4">
        <f t="shared" si="16"/>
        <v>0.00035385704175513094</v>
      </c>
      <c r="L32" s="4">
        <f t="shared" si="17"/>
        <v>0.0005067139599695972</v>
      </c>
      <c r="M32" s="4">
        <f t="shared" si="18"/>
        <v>0.0008972633467922835</v>
      </c>
      <c r="N32" s="4">
        <f t="shared" si="19"/>
        <v>0</v>
      </c>
    </row>
    <row r="33" spans="2:14" s="6" customFormat="1" ht="13.5">
      <c r="B33" s="6">
        <f t="shared" si="7"/>
        <v>1</v>
      </c>
      <c r="C33" s="6">
        <f t="shared" si="8"/>
        <v>1</v>
      </c>
      <c r="D33" s="6">
        <f t="shared" si="9"/>
        <v>1</v>
      </c>
      <c r="E33" s="6">
        <f t="shared" si="10"/>
        <v>1</v>
      </c>
      <c r="F33" s="6">
        <f t="shared" si="11"/>
        <v>1</v>
      </c>
      <c r="G33" s="6">
        <f t="shared" si="12"/>
        <v>1</v>
      </c>
      <c r="H33" s="6">
        <f t="shared" si="13"/>
        <v>1</v>
      </c>
      <c r="I33" s="6">
        <f t="shared" si="14"/>
        <v>1</v>
      </c>
      <c r="J33" s="6">
        <f t="shared" si="15"/>
        <v>1</v>
      </c>
      <c r="K33" s="6">
        <f t="shared" si="16"/>
        <v>1</v>
      </c>
      <c r="L33" s="6">
        <f t="shared" si="17"/>
        <v>1</v>
      </c>
      <c r="M33" s="6">
        <f t="shared" si="18"/>
        <v>1</v>
      </c>
      <c r="N33" s="6">
        <f t="shared" si="19"/>
        <v>1</v>
      </c>
    </row>
    <row r="34" spans="1:14" ht="13.5">
      <c r="A34" s="1" t="s">
        <v>7</v>
      </c>
      <c r="B34" s="4">
        <f aca="true" t="shared" si="20" ref="B34:N34">SUM(B20:B23)</f>
        <v>0.7822040398874968</v>
      </c>
      <c r="C34" s="7">
        <f t="shared" si="20"/>
        <v>0.8028445364206087</v>
      </c>
      <c r="D34" s="4">
        <f t="shared" si="20"/>
        <v>0.7893602519940316</v>
      </c>
      <c r="E34" s="4">
        <f t="shared" si="20"/>
        <v>0.8180458934690064</v>
      </c>
      <c r="F34" s="7">
        <f t="shared" si="20"/>
        <v>0.8098065939771548</v>
      </c>
      <c r="G34" s="4">
        <f t="shared" si="20"/>
        <v>0.7955443618567889</v>
      </c>
      <c r="H34" s="4">
        <f t="shared" si="20"/>
        <v>0.8257779000710831</v>
      </c>
      <c r="I34" s="7">
        <f t="shared" si="20"/>
        <v>0.7430130643294195</v>
      </c>
      <c r="J34" s="4">
        <f t="shared" si="20"/>
        <v>0.7475939149332504</v>
      </c>
      <c r="K34" s="4">
        <f t="shared" si="20"/>
        <v>0.737791932059448</v>
      </c>
      <c r="L34" s="7">
        <f t="shared" si="20"/>
        <v>0.7314416012161135</v>
      </c>
      <c r="M34" s="4">
        <f t="shared" si="20"/>
        <v>0.7142216240466578</v>
      </c>
      <c r="N34" s="4">
        <f t="shared" si="20"/>
        <v>0.7537834691501747</v>
      </c>
    </row>
    <row r="35" ht="13.5">
      <c r="A35" s="8" t="s">
        <v>8</v>
      </c>
    </row>
    <row r="36" spans="1:12" s="2" customFormat="1" ht="13.5">
      <c r="A36" s="2" t="s">
        <v>15</v>
      </c>
      <c r="B36" s="2" t="s">
        <v>16</v>
      </c>
      <c r="C36" s="2" t="s">
        <v>0</v>
      </c>
      <c r="F36" s="2" t="s">
        <v>18</v>
      </c>
      <c r="I36" s="2" t="s">
        <v>19</v>
      </c>
      <c r="L36" s="2" t="s">
        <v>20</v>
      </c>
    </row>
    <row r="37" spans="3:14" s="2" customFormat="1" ht="13.5">
      <c r="C37" s="2" t="s">
        <v>0</v>
      </c>
      <c r="D37" s="2" t="s">
        <v>24</v>
      </c>
      <c r="E37" s="2" t="s">
        <v>25</v>
      </c>
      <c r="F37" s="2" t="s">
        <v>0</v>
      </c>
      <c r="G37" s="2" t="s">
        <v>24</v>
      </c>
      <c r="H37" s="2" t="s">
        <v>25</v>
      </c>
      <c r="I37" s="2" t="s">
        <v>0</v>
      </c>
      <c r="J37" s="2" t="s">
        <v>24</v>
      </c>
      <c r="K37" s="2" t="s">
        <v>25</v>
      </c>
      <c r="L37" s="2" t="s">
        <v>0</v>
      </c>
      <c r="M37" s="2" t="s">
        <v>24</v>
      </c>
      <c r="N37" s="2" t="s">
        <v>25</v>
      </c>
    </row>
    <row r="38" spans="1:14" ht="13.5">
      <c r="A38" s="1" t="s">
        <v>16</v>
      </c>
      <c r="B38" s="1">
        <v>39110</v>
      </c>
      <c r="C38" s="1">
        <v>102442</v>
      </c>
      <c r="D38" s="1">
        <v>54287</v>
      </c>
      <c r="E38" s="1">
        <v>48155</v>
      </c>
      <c r="F38" s="1">
        <v>92448</v>
      </c>
      <c r="G38" s="1">
        <v>48837</v>
      </c>
      <c r="H38" s="1">
        <v>43611</v>
      </c>
      <c r="I38" s="1">
        <v>6047</v>
      </c>
      <c r="J38" s="1">
        <v>3221</v>
      </c>
      <c r="K38" s="1">
        <v>2826</v>
      </c>
      <c r="L38" s="1">
        <v>3947</v>
      </c>
      <c r="M38" s="1">
        <v>2229</v>
      </c>
      <c r="N38" s="1">
        <v>1718</v>
      </c>
    </row>
    <row r="39" spans="1:14" ht="13.5">
      <c r="A39" s="1" t="s">
        <v>21</v>
      </c>
      <c r="B39" s="1">
        <v>37424</v>
      </c>
      <c r="C39" s="1">
        <f aca="true" t="shared" si="21" ref="C39:E41">F39+I39+L39</f>
        <v>98167</v>
      </c>
      <c r="D39" s="1">
        <f t="shared" si="21"/>
        <v>52234</v>
      </c>
      <c r="E39" s="1">
        <f t="shared" si="21"/>
        <v>45933</v>
      </c>
      <c r="F39" s="1">
        <f>G39+H39</f>
        <v>88626</v>
      </c>
      <c r="G39" s="1">
        <v>46973</v>
      </c>
      <c r="H39" s="1">
        <v>41653</v>
      </c>
      <c r="I39" s="1">
        <f>J39+K39</f>
        <v>5765</v>
      </c>
      <c r="J39" s="1">
        <v>3115</v>
      </c>
      <c r="K39" s="1">
        <v>2650</v>
      </c>
      <c r="L39" s="1">
        <f>M39+N39</f>
        <v>3776</v>
      </c>
      <c r="M39" s="1">
        <v>2146</v>
      </c>
      <c r="N39" s="1">
        <v>1630</v>
      </c>
    </row>
    <row r="40" spans="1:14" ht="13.5">
      <c r="A40" s="1" t="s">
        <v>22</v>
      </c>
      <c r="B40" s="1">
        <v>939</v>
      </c>
      <c r="C40" s="1">
        <f t="shared" si="21"/>
        <v>2500</v>
      </c>
      <c r="D40" s="1">
        <f t="shared" si="21"/>
        <v>1206</v>
      </c>
      <c r="E40" s="1">
        <f t="shared" si="21"/>
        <v>1294</v>
      </c>
      <c r="F40" s="1">
        <f>G40+H40</f>
        <v>2150</v>
      </c>
      <c r="G40" s="1">
        <v>1052</v>
      </c>
      <c r="H40" s="1">
        <v>1098</v>
      </c>
      <c r="I40" s="1">
        <f>J40+K40</f>
        <v>213</v>
      </c>
      <c r="J40" s="1">
        <v>88</v>
      </c>
      <c r="K40" s="1">
        <v>125</v>
      </c>
      <c r="L40" s="1">
        <f>M40+N40</f>
        <v>137</v>
      </c>
      <c r="M40" s="1">
        <v>66</v>
      </c>
      <c r="N40" s="1">
        <v>71</v>
      </c>
    </row>
    <row r="41" spans="1:14" ht="13.5">
      <c r="A41" s="1" t="s">
        <v>23</v>
      </c>
      <c r="B41" s="1">
        <v>747</v>
      </c>
      <c r="C41" s="1">
        <f t="shared" si="21"/>
        <v>1775</v>
      </c>
      <c r="D41" s="1">
        <f t="shared" si="21"/>
        <v>847</v>
      </c>
      <c r="E41" s="1">
        <f t="shared" si="21"/>
        <v>928</v>
      </c>
      <c r="F41" s="1">
        <f>G41+H41</f>
        <v>1672</v>
      </c>
      <c r="G41" s="1">
        <v>812</v>
      </c>
      <c r="H41" s="1">
        <v>860</v>
      </c>
      <c r="I41" s="1">
        <f>J41+K41</f>
        <v>69</v>
      </c>
      <c r="J41" s="1">
        <v>18</v>
      </c>
      <c r="K41" s="1">
        <v>51</v>
      </c>
      <c r="L41" s="1">
        <f>M41+N41</f>
        <v>34</v>
      </c>
      <c r="M41" s="1">
        <v>17</v>
      </c>
      <c r="N41" s="1">
        <v>17</v>
      </c>
    </row>
    <row r="43" spans="1:14" ht="13.5">
      <c r="A43" s="1" t="s">
        <v>0</v>
      </c>
      <c r="B43" s="1">
        <f aca="true" t="shared" si="22" ref="B43:N43">SUM(B39:B41)</f>
        <v>39110</v>
      </c>
      <c r="C43" s="1">
        <f t="shared" si="22"/>
        <v>102442</v>
      </c>
      <c r="D43" s="1">
        <f t="shared" si="22"/>
        <v>54287</v>
      </c>
      <c r="E43" s="1">
        <f t="shared" si="22"/>
        <v>48155</v>
      </c>
      <c r="F43" s="1">
        <f t="shared" si="22"/>
        <v>92448</v>
      </c>
      <c r="G43" s="1">
        <f t="shared" si="22"/>
        <v>48837</v>
      </c>
      <c r="H43" s="1">
        <f t="shared" si="22"/>
        <v>43611</v>
      </c>
      <c r="I43" s="1">
        <f t="shared" si="22"/>
        <v>6047</v>
      </c>
      <c r="J43" s="1">
        <f t="shared" si="22"/>
        <v>3221</v>
      </c>
      <c r="K43" s="1">
        <f t="shared" si="22"/>
        <v>2826</v>
      </c>
      <c r="L43" s="1">
        <f t="shared" si="22"/>
        <v>3947</v>
      </c>
      <c r="M43" s="1">
        <f t="shared" si="22"/>
        <v>2229</v>
      </c>
      <c r="N43" s="1">
        <f t="shared" si="22"/>
        <v>1718</v>
      </c>
    </row>
    <row r="44" ht="12.75"/>
    <row r="45" ht="12.75"/>
    <row r="46" spans="1:12" s="2" customFormat="1" ht="12.75">
      <c r="A46" s="2" t="s">
        <v>15</v>
      </c>
      <c r="B46" s="2" t="s">
        <v>16</v>
      </c>
      <c r="C46" s="2" t="s">
        <v>0</v>
      </c>
      <c r="F46" s="2" t="s">
        <v>18</v>
      </c>
      <c r="I46" s="2" t="s">
        <v>19</v>
      </c>
      <c r="L46" s="2" t="s">
        <v>20</v>
      </c>
    </row>
    <row r="47" spans="3:14" s="2" customFormat="1" ht="12.75">
      <c r="C47" s="2" t="s">
        <v>0</v>
      </c>
      <c r="D47" s="2" t="s">
        <v>24</v>
      </c>
      <c r="E47" s="2" t="s">
        <v>25</v>
      </c>
      <c r="F47" s="2" t="s">
        <v>0</v>
      </c>
      <c r="G47" s="2" t="s">
        <v>24</v>
      </c>
      <c r="H47" s="2" t="s">
        <v>25</v>
      </c>
      <c r="I47" s="2" t="s">
        <v>0</v>
      </c>
      <c r="J47" s="2" t="s">
        <v>24</v>
      </c>
      <c r="K47" s="2" t="s">
        <v>25</v>
      </c>
      <c r="L47" s="2" t="s">
        <v>0</v>
      </c>
      <c r="M47" s="2" t="s">
        <v>24</v>
      </c>
      <c r="N47" s="2" t="s">
        <v>25</v>
      </c>
    </row>
    <row r="48" spans="1:14" ht="12.75">
      <c r="A48" s="2"/>
      <c r="B48" s="1" t="s">
        <v>17</v>
      </c>
      <c r="D48" s="1" t="s">
        <v>9</v>
      </c>
      <c r="E48" s="1" t="s">
        <v>9</v>
      </c>
      <c r="F48" s="1" t="s">
        <v>10</v>
      </c>
      <c r="G48" s="1" t="s">
        <v>11</v>
      </c>
      <c r="H48" s="1" t="s">
        <v>11</v>
      </c>
      <c r="I48" s="1" t="s">
        <v>10</v>
      </c>
      <c r="J48" s="1" t="s">
        <v>11</v>
      </c>
      <c r="K48" s="1" t="s">
        <v>11</v>
      </c>
      <c r="L48" s="1" t="s">
        <v>10</v>
      </c>
      <c r="M48" s="1" t="s">
        <v>11</v>
      </c>
      <c r="N48" s="1" t="s">
        <v>11</v>
      </c>
    </row>
    <row r="49" spans="1:14" ht="12.75">
      <c r="A49" s="1" t="s">
        <v>16</v>
      </c>
      <c r="B49" s="1">
        <v>39110</v>
      </c>
      <c r="C49" s="1">
        <v>102442</v>
      </c>
      <c r="D49" s="4">
        <f>D38/C38</f>
        <v>0.529929130630015</v>
      </c>
      <c r="E49" s="4">
        <f>E38/C38</f>
        <v>0.470070869369985</v>
      </c>
      <c r="F49" s="4">
        <f>F38/C38</f>
        <v>0.9024423576267546</v>
      </c>
      <c r="G49" s="4">
        <f>G38/F38</f>
        <v>0.5282645379023884</v>
      </c>
      <c r="H49" s="4">
        <f>H38/F38</f>
        <v>0.47173546209761164</v>
      </c>
      <c r="I49" s="4">
        <f>I38/$C$38</f>
        <v>0.05902852345717577</v>
      </c>
      <c r="J49" s="4">
        <f>J38/I38</f>
        <v>0.5326608235488672</v>
      </c>
      <c r="K49" s="4">
        <f>K38/I38</f>
        <v>0.4673391764511328</v>
      </c>
      <c r="L49" s="4">
        <f>L38/$C$38</f>
        <v>0.03852911891606958</v>
      </c>
      <c r="M49" s="4">
        <f>M38/L38</f>
        <v>0.564732708386116</v>
      </c>
      <c r="N49" s="4">
        <f>N38/L38</f>
        <v>0.43526729161388394</v>
      </c>
    </row>
    <row r="50" spans="1:14" ht="13.5">
      <c r="A50" s="1" t="s">
        <v>21</v>
      </c>
      <c r="B50" s="4">
        <f>B39/$B$38</f>
        <v>0.9568908207619534</v>
      </c>
      <c r="C50" s="4">
        <f>C39/$C$38</f>
        <v>0.9582690693270338</v>
      </c>
      <c r="D50" s="4">
        <f>D39/C39</f>
        <v>0.5320932696323611</v>
      </c>
      <c r="E50" s="4">
        <f>E39/C39</f>
        <v>0.4679067303676388</v>
      </c>
      <c r="F50" s="4">
        <f>F39/C39</f>
        <v>0.9028084794279136</v>
      </c>
      <c r="G50" s="4">
        <f>G39/F39</f>
        <v>0.5300137657120935</v>
      </c>
      <c r="H50" s="4">
        <f>H39/F39</f>
        <v>0.4699862342879065</v>
      </c>
      <c r="I50" s="4">
        <f>I39/$C$38</f>
        <v>0.05627574627594151</v>
      </c>
      <c r="J50" s="4">
        <f>J39/I39</f>
        <v>0.5403295750216826</v>
      </c>
      <c r="K50" s="4">
        <f>K39/I39</f>
        <v>0.45967042497831745</v>
      </c>
      <c r="L50" s="4">
        <f>L39/$C$38</f>
        <v>0.036859881689150935</v>
      </c>
      <c r="M50" s="4">
        <f>M39/L39</f>
        <v>0.5683262711864406</v>
      </c>
      <c r="N50" s="4">
        <f>N39/L39</f>
        <v>0.4316737288135593</v>
      </c>
    </row>
    <row r="51" spans="1:14" ht="13.5">
      <c r="A51" s="1" t="s">
        <v>22</v>
      </c>
      <c r="B51" s="4">
        <f>B40/$B$38</f>
        <v>0.024009204806954742</v>
      </c>
      <c r="C51" s="4">
        <f>C40/$C$38</f>
        <v>0.024404053025126413</v>
      </c>
      <c r="D51" s="4">
        <f>D40/C40</f>
        <v>0.4824</v>
      </c>
      <c r="E51" s="4">
        <f>E40/C40</f>
        <v>0.5176</v>
      </c>
      <c r="F51" s="4">
        <f>F40/C40</f>
        <v>0.86</v>
      </c>
      <c r="G51" s="4">
        <f>G40/F40</f>
        <v>0.48930232558139536</v>
      </c>
      <c r="H51" s="4">
        <f>H40/F40</f>
        <v>0.5106976744186047</v>
      </c>
      <c r="I51" s="4">
        <f>I40/$C$38</f>
        <v>0.0020792253177407704</v>
      </c>
      <c r="J51" s="4">
        <f>J40/I40</f>
        <v>0.4131455399061033</v>
      </c>
      <c r="K51" s="4">
        <f>K40/I40</f>
        <v>0.5868544600938967</v>
      </c>
      <c r="L51" s="4">
        <f>L40/$C$38</f>
        <v>0.0013373421057769274</v>
      </c>
      <c r="M51" s="4">
        <f>M40/L40</f>
        <v>0.48175182481751827</v>
      </c>
      <c r="N51" s="4">
        <f>N40/L40</f>
        <v>0.5182481751824818</v>
      </c>
    </row>
    <row r="52" spans="1:14" ht="13.5">
      <c r="A52" s="1" t="s">
        <v>23</v>
      </c>
      <c r="B52" s="4">
        <f>B41/$B$38</f>
        <v>0.019099974431091793</v>
      </c>
      <c r="C52" s="4">
        <f>C41/$C$38</f>
        <v>0.01732687764783975</v>
      </c>
      <c r="D52" s="4">
        <f>D41/C41</f>
        <v>0.4771830985915493</v>
      </c>
      <c r="E52" s="4">
        <f>E41/C41</f>
        <v>0.5228169014084507</v>
      </c>
      <c r="F52" s="4">
        <f>F41/C41</f>
        <v>0.9419718309859155</v>
      </c>
      <c r="G52" s="4">
        <f>G41/F41</f>
        <v>0.48564593301435405</v>
      </c>
      <c r="H52" s="4">
        <f>H41/F41</f>
        <v>0.5143540669856459</v>
      </c>
      <c r="I52" s="4">
        <f>I41/$C$38</f>
        <v>0.000673551863493489</v>
      </c>
      <c r="J52" s="4">
        <f>J41/I41</f>
        <v>0.2608695652173913</v>
      </c>
      <c r="K52" s="4">
        <f>K41/I41</f>
        <v>0.7391304347826086</v>
      </c>
      <c r="L52" s="4">
        <f>L41/$C$38</f>
        <v>0.00033189512114171923</v>
      </c>
      <c r="M52" s="4">
        <f>M41/L41</f>
        <v>0.5</v>
      </c>
      <c r="N52" s="4">
        <f>N41/L41</f>
        <v>0.5</v>
      </c>
    </row>
    <row r="53" spans="2:14" ht="13.5"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>
      <c r="A54" s="1" t="s">
        <v>0</v>
      </c>
      <c r="B54" s="4">
        <f>B43/$B$38</f>
        <v>1</v>
      </c>
      <c r="C54" s="4">
        <f>C43/$C$38</f>
        <v>1</v>
      </c>
      <c r="D54" s="4"/>
      <c r="E54" s="4"/>
      <c r="F54" s="4">
        <f>F43/C43</f>
        <v>0.9024423576267546</v>
      </c>
      <c r="G54" s="4">
        <f>G43/F43</f>
        <v>0.5282645379023884</v>
      </c>
      <c r="H54" s="4">
        <f>H43/F43</f>
        <v>0.47173546209761164</v>
      </c>
      <c r="I54" s="4">
        <f>I43/$C$38</f>
        <v>0.05902852345717577</v>
      </c>
      <c r="J54" s="4">
        <f>J43/I43</f>
        <v>0.5326608235488672</v>
      </c>
      <c r="K54" s="4">
        <f>K43/I43</f>
        <v>0.4673391764511328</v>
      </c>
      <c r="L54" s="4">
        <f>L43/$C$38</f>
        <v>0.03852911891606958</v>
      </c>
      <c r="M54" s="4">
        <f>M43/L43</f>
        <v>0.564732708386116</v>
      </c>
      <c r="N54" s="4">
        <f>N43/L43</f>
        <v>0.43526729161388394</v>
      </c>
    </row>
  </sheetData>
  <sheetProtection selectLockedCells="1" selectUnlockedCells="1"/>
  <printOptions gridLines="1"/>
  <pageMargins left="0.7875" right="0.7875" top="0.7875" bottom="0.5118055555555555" header="0.5118055555555555" footer="0.5118055555555555"/>
  <pageSetup firstPageNumber="1" useFirstPageNumber="1" horizontalDpi="300" verticalDpi="300" orientation="landscape"/>
  <headerFooter alignWithMargins="0">
    <oddHeader>&amp;C&amp;"Geneva,Regular"REPARTITION DE LA POPULATION PAR QUARTIER&amp;R&amp;"Geneva,Regular"&amp;D</oddHeader>
  </headerFooter>
  <rowBreaks count="2" manualBreakCount="2">
    <brk id="16" max="255" man="1"/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11.421875" defaultRowHeight="12.75"/>
  <sheetData>
    <row r="1" spans="1:2" ht="12.75">
      <c r="A1" t="s">
        <v>12</v>
      </c>
      <c r="B1" t="s">
        <v>13</v>
      </c>
    </row>
    <row r="2" ht="12.75">
      <c r="B2" t="s">
        <v>14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