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christian/Dropbox/2-WMS/1932_Battle/1932_Excel_Files/"/>
    </mc:Choice>
  </mc:AlternateContent>
  <xr:revisionPtr revIDLastSave="0" documentId="13_ncr:1_{D1A75E22-D86F-3F44-9E18-8571E0F25416}" xr6:coauthVersionLast="40" xr6:coauthVersionMax="40" xr10:uidLastSave="{00000000-0000-0000-0000-000000000000}"/>
  <bookViews>
    <workbookView xWindow="0" yWindow="1300" windowWidth="23920" windowHeight="27040" tabRatio="500" activeTab="4" xr2:uid="{00000000-000D-0000-FFFF-FFFF00000000}"/>
  </bookViews>
  <sheets>
    <sheet name="Data 1.2" sheetId="1" r:id="rId1"/>
    <sheet name="Data 2.2" sheetId="7" r:id="rId2"/>
    <sheet name="Data 3.2" sheetId="6" r:id="rId3"/>
    <sheet name="Data 4.2" sheetId="8" r:id="rId4"/>
    <sheet name="Data 5.2" sheetId="9" r:id="rId5"/>
    <sheet name="Units" sheetId="5" r:id="rId6"/>
    <sheet name="Glossary" sheetId="4" r:id="rId7"/>
    <sheet name="Source" sheetId="2" r:id="rId8"/>
  </sheet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L42" i="9" l="1"/>
  <c r="L41" i="9"/>
  <c r="L40" i="9"/>
  <c r="W14" i="9"/>
  <c r="U34" i="9"/>
  <c r="U26" i="9"/>
  <c r="U8" i="9"/>
  <c r="M38" i="9"/>
  <c r="N38" i="9"/>
  <c r="O38" i="9"/>
  <c r="P38" i="9"/>
  <c r="Q38" i="9"/>
  <c r="R38" i="9"/>
  <c r="S38" i="9"/>
  <c r="T38" i="9"/>
  <c r="U38" i="9"/>
  <c r="V38" i="9"/>
  <c r="W38" i="9"/>
  <c r="L38" i="9"/>
  <c r="S53" i="8"/>
  <c r="R53" i="8"/>
  <c r="R40" i="6"/>
  <c r="S39" i="6"/>
  <c r="R39" i="6"/>
  <c r="Z5" i="6"/>
  <c r="Z6" i="6"/>
  <c r="Z7" i="6"/>
  <c r="Z8" i="6"/>
  <c r="Z9" i="6"/>
  <c r="Z10" i="6"/>
  <c r="Z11" i="6"/>
  <c r="Z12" i="6"/>
  <c r="Z13" i="6"/>
  <c r="Z14" i="6"/>
  <c r="Z15" i="6"/>
  <c r="Z16" i="6"/>
  <c r="Z17" i="6"/>
  <c r="Z18" i="6"/>
  <c r="Z19" i="6"/>
  <c r="Z20" i="6"/>
  <c r="Z21" i="6"/>
  <c r="Z22" i="6"/>
  <c r="Z23" i="6"/>
  <c r="Z24" i="6"/>
  <c r="Z25" i="6"/>
  <c r="Z26" i="6"/>
  <c r="Z27" i="6"/>
  <c r="Z28" i="6"/>
  <c r="Z29" i="6"/>
  <c r="Z30" i="6"/>
  <c r="Z31" i="6"/>
  <c r="Z39" i="6" s="1"/>
  <c r="Z32" i="6"/>
  <c r="Z33" i="6"/>
  <c r="Z34" i="6"/>
  <c r="Z35" i="6"/>
  <c r="Z36" i="6"/>
  <c r="Z37" i="6"/>
  <c r="Z38" i="6"/>
  <c r="Z4" i="6"/>
  <c r="Y5" i="6"/>
  <c r="Y6" i="6"/>
  <c r="Y7" i="6"/>
  <c r="Y8" i="6"/>
  <c r="Y9" i="6"/>
  <c r="Y10" i="6"/>
  <c r="Y11" i="6"/>
  <c r="Y12" i="6"/>
  <c r="Y13" i="6"/>
  <c r="Y14" i="6"/>
  <c r="Y15" i="6"/>
  <c r="Y16" i="6"/>
  <c r="Y17" i="6"/>
  <c r="Y18" i="6"/>
  <c r="Y19" i="6"/>
  <c r="Y20" i="6"/>
  <c r="Y39" i="6" s="1"/>
  <c r="Y21" i="6"/>
  <c r="Y22" i="6"/>
  <c r="Y23" i="6"/>
  <c r="Y24" i="6"/>
  <c r="Y25" i="6"/>
  <c r="Y26" i="6"/>
  <c r="Y27" i="6"/>
  <c r="Y28" i="6"/>
  <c r="Y29" i="6"/>
  <c r="Y30" i="6"/>
  <c r="Y31" i="6"/>
  <c r="Y32" i="6"/>
  <c r="Y33" i="6"/>
  <c r="Y34" i="6"/>
  <c r="Y35" i="6"/>
  <c r="Y36" i="6"/>
  <c r="Y37" i="6"/>
  <c r="Y38" i="6"/>
  <c r="Y4" i="6"/>
  <c r="S53" i="7"/>
  <c r="R53" i="7"/>
  <c r="Y11" i="7"/>
  <c r="Y12" i="7"/>
  <c r="Y13" i="7"/>
  <c r="Y14" i="7"/>
  <c r="Y15" i="7"/>
  <c r="Y16" i="7"/>
  <c r="Y17" i="7"/>
  <c r="Y18" i="7"/>
  <c r="Y19" i="7"/>
  <c r="Y20" i="7"/>
  <c r="Y21" i="7"/>
  <c r="Y22" i="7"/>
  <c r="Y23" i="7"/>
  <c r="Y24" i="7"/>
  <c r="Y25" i="7"/>
  <c r="Y26" i="7"/>
  <c r="Y27" i="7"/>
  <c r="Y28" i="7"/>
  <c r="Y29" i="7"/>
  <c r="Y30" i="7"/>
  <c r="Y31" i="7"/>
  <c r="Y32" i="7"/>
  <c r="Y33" i="7"/>
  <c r="Y34" i="7"/>
  <c r="Y35" i="7"/>
  <c r="Y36" i="7"/>
  <c r="Y37" i="7"/>
  <c r="Y38" i="7"/>
  <c r="Y39" i="7"/>
  <c r="Y40" i="7"/>
  <c r="Y41" i="7"/>
  <c r="Y42" i="7"/>
  <c r="Y43" i="7"/>
  <c r="Y44" i="7"/>
  <c r="Y45" i="7"/>
  <c r="Y46" i="7"/>
  <c r="Y47" i="7"/>
  <c r="Y48" i="7"/>
  <c r="Y49" i="7"/>
  <c r="Y50" i="7"/>
  <c r="Y51" i="7"/>
  <c r="Y52" i="7"/>
  <c r="Y5" i="7"/>
  <c r="Y6" i="7"/>
  <c r="Y7" i="7"/>
  <c r="Y8" i="7"/>
  <c r="Y9" i="7"/>
  <c r="Y10" i="7"/>
  <c r="Y4" i="7"/>
  <c r="M38" i="7"/>
  <c r="X52" i="7"/>
  <c r="X51" i="7"/>
  <c r="X50" i="7"/>
  <c r="X49" i="7"/>
  <c r="X48" i="7"/>
  <c r="X47" i="7"/>
  <c r="X46" i="7"/>
  <c r="X45" i="7"/>
  <c r="X44" i="7"/>
  <c r="X43" i="7"/>
  <c r="X42" i="7"/>
  <c r="X41" i="7"/>
  <c r="X40" i="7"/>
  <c r="X39" i="7"/>
  <c r="X38" i="7"/>
  <c r="X37" i="7"/>
  <c r="X36" i="7"/>
  <c r="X35" i="7"/>
  <c r="X34" i="7"/>
  <c r="X33" i="7"/>
  <c r="X32" i="7"/>
  <c r="X31" i="7"/>
  <c r="X30" i="7"/>
  <c r="X29" i="7"/>
  <c r="X28" i="7"/>
  <c r="X27" i="7"/>
  <c r="X26" i="7"/>
  <c r="X25" i="7"/>
  <c r="X24" i="7"/>
  <c r="X23" i="7"/>
  <c r="X22" i="7"/>
  <c r="X21" i="7"/>
  <c r="X20" i="7"/>
  <c r="X19" i="7"/>
  <c r="X18" i="7"/>
  <c r="X17" i="7"/>
  <c r="X16" i="7"/>
  <c r="X15" i="7"/>
  <c r="X14" i="7"/>
  <c r="X13" i="7"/>
  <c r="X12" i="7"/>
  <c r="X11" i="7"/>
  <c r="X10" i="7"/>
  <c r="X9" i="7"/>
  <c r="X8" i="7"/>
  <c r="X7" i="7"/>
  <c r="X6" i="7"/>
  <c r="X5" i="7"/>
  <c r="X4" i="7"/>
  <c r="X53" i="7" s="1"/>
  <c r="R55" i="1"/>
  <c r="S53" i="1"/>
  <c r="R53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4" i="1"/>
  <c r="Y53" i="7" l="1"/>
  <c r="Y53" i="1"/>
  <c r="Z53" i="8"/>
  <c r="Y53" i="8"/>
  <c r="Z5" i="8"/>
  <c r="Z6" i="8"/>
  <c r="Z7" i="8"/>
  <c r="Z8" i="8"/>
  <c r="Z9" i="8"/>
  <c r="Z10" i="8"/>
  <c r="Z11" i="8"/>
  <c r="Z12" i="8"/>
  <c r="Z13" i="8"/>
  <c r="Z14" i="8"/>
  <c r="Z15" i="8"/>
  <c r="Z16" i="8"/>
  <c r="Z17" i="8"/>
  <c r="Z18" i="8"/>
  <c r="Z19" i="8"/>
  <c r="Z20" i="8"/>
  <c r="Z21" i="8"/>
  <c r="Z22" i="8"/>
  <c r="Z23" i="8"/>
  <c r="Z24" i="8"/>
  <c r="Z25" i="8"/>
  <c r="Z26" i="8"/>
  <c r="Z27" i="8"/>
  <c r="Z28" i="8"/>
  <c r="Z29" i="8"/>
  <c r="Z30" i="8"/>
  <c r="Z31" i="8"/>
  <c r="Z32" i="8"/>
  <c r="Z33" i="8"/>
  <c r="Z34" i="8"/>
  <c r="Z35" i="8"/>
  <c r="Z36" i="8"/>
  <c r="Z37" i="8"/>
  <c r="Z38" i="8"/>
  <c r="Z39" i="8"/>
  <c r="Z40" i="8"/>
  <c r="Z41" i="8"/>
  <c r="Z42" i="8"/>
  <c r="Z43" i="8"/>
  <c r="Z44" i="8"/>
  <c r="Z45" i="8"/>
  <c r="Z46" i="8"/>
  <c r="Z47" i="8"/>
  <c r="Z48" i="8"/>
  <c r="Z49" i="8"/>
  <c r="Z50" i="8"/>
  <c r="Z51" i="8"/>
  <c r="Z52" i="8"/>
  <c r="Z4" i="8"/>
  <c r="Y5" i="8"/>
  <c r="Y6" i="8"/>
  <c r="Y7" i="8"/>
  <c r="Y8" i="8"/>
  <c r="Y9" i="8"/>
  <c r="Y10" i="8"/>
  <c r="Y11" i="8"/>
  <c r="Y12" i="8"/>
  <c r="Y13" i="8"/>
  <c r="Y14" i="8"/>
  <c r="Y15" i="8"/>
  <c r="Y16" i="8"/>
  <c r="Y17" i="8"/>
  <c r="Y18" i="8"/>
  <c r="Y19" i="8"/>
  <c r="Y20" i="8"/>
  <c r="Y21" i="8"/>
  <c r="Y22" i="8"/>
  <c r="Y23" i="8"/>
  <c r="Y24" i="8"/>
  <c r="Y25" i="8"/>
  <c r="Y26" i="8"/>
  <c r="Y27" i="8"/>
  <c r="Y28" i="8"/>
  <c r="Y29" i="8"/>
  <c r="Y30" i="8"/>
  <c r="Y31" i="8"/>
  <c r="Y32" i="8"/>
  <c r="Y33" i="8"/>
  <c r="Y34" i="8"/>
  <c r="Y35" i="8"/>
  <c r="Y36" i="8"/>
  <c r="Y37" i="8"/>
  <c r="Y38" i="8"/>
  <c r="Y39" i="8"/>
  <c r="Y40" i="8"/>
  <c r="Y41" i="8"/>
  <c r="Y42" i="8"/>
  <c r="Y43" i="8"/>
  <c r="Y44" i="8"/>
  <c r="Y45" i="8"/>
  <c r="Y46" i="8"/>
  <c r="Y47" i="8"/>
  <c r="Y48" i="8"/>
  <c r="Y49" i="8"/>
  <c r="Y50" i="8"/>
  <c r="Y51" i="8"/>
  <c r="Y52" i="8"/>
  <c r="Y4" i="8"/>
  <c r="U31" i="1" l="1"/>
  <c r="U18" i="1"/>
  <c r="U17" i="1"/>
  <c r="U16" i="1"/>
  <c r="X53" i="1" s="1"/>
  <c r="U31" i="7"/>
  <c r="V22" i="7"/>
  <c r="U16" i="7"/>
  <c r="U18" i="7"/>
  <c r="U17" i="7"/>
  <c r="U37" i="6"/>
  <c r="V22" i="6"/>
  <c r="U18" i="6"/>
  <c r="U17" i="6"/>
  <c r="U16" i="6"/>
  <c r="U18" i="8"/>
  <c r="U16" i="8"/>
</calcChain>
</file>

<file path=xl/sharedStrings.xml><?xml version="1.0" encoding="utf-8"?>
<sst xmlns="http://schemas.openxmlformats.org/spreadsheetml/2006/main" count="2185" uniqueCount="629">
  <si>
    <t>4th Company of the 8th Independent Heavy Artillery Regiment</t>
  </si>
  <si>
    <t>1st Battalion of the 2nd Independent Heavy Artillery Regiment</t>
  </si>
  <si>
    <t>TOTAL</t>
  </si>
  <si>
    <t>150 mm Howitzer</t>
    <phoneticPr fontId="9" type="noConversion"/>
  </si>
  <si>
    <t>10 mm Cannon</t>
    <phoneticPr fontId="9" type="noConversion"/>
  </si>
  <si>
    <t>37 mm Cannon</t>
    <phoneticPr fontId="9" type="noConversion"/>
  </si>
  <si>
    <t>37 mm Cannon</t>
    <phoneticPr fontId="9" type="noConversion"/>
  </si>
  <si>
    <t>Wusong Fort Raid Group</t>
    <phoneticPr fontId="9" type="noConversion"/>
  </si>
  <si>
    <t>步兵第24連隊第4中隊</t>
    <phoneticPr fontId="9" type="noConversion"/>
  </si>
  <si>
    <t>2.2</t>
    <phoneticPr fontId="9" type="noConversion"/>
  </si>
  <si>
    <t>3.2</t>
    <phoneticPr fontId="9" type="noConversion"/>
  </si>
  <si>
    <t>4.2</t>
    <phoneticPr fontId="9" type="noConversion"/>
  </si>
  <si>
    <t>Startdate</t>
    <phoneticPr fontId="9" type="noConversion"/>
  </si>
  <si>
    <t>Enddate</t>
    <phoneticPr fontId="9" type="noConversion"/>
  </si>
  <si>
    <t>Not listed in this table</t>
    <phoneticPr fontId="9" type="noConversion"/>
  </si>
  <si>
    <t>Not listed in this table</t>
    <phoneticPr fontId="9" type="noConversion"/>
  </si>
  <si>
    <t>Not listed in this table</t>
    <phoneticPr fontId="9" type="noConversion"/>
  </si>
  <si>
    <t>Not listed in previous tables</t>
    <phoneticPr fontId="9" type="noConversion"/>
  </si>
  <si>
    <t>Startdate</t>
    <phoneticPr fontId="9" type="noConversion"/>
  </si>
  <si>
    <t>Enddate</t>
    <phoneticPr fontId="9" type="noConversion"/>
  </si>
  <si>
    <t>Not listed in previous table</t>
    <phoneticPr fontId="9" type="noConversion"/>
  </si>
  <si>
    <t>Not listed in this table</t>
    <phoneticPr fontId="9" type="noConversion"/>
  </si>
  <si>
    <t>大隊</t>
  </si>
  <si>
    <t>23rd Wireless Communications Squad</t>
    <phoneticPr fontId="9" type="noConversion"/>
  </si>
  <si>
    <t>2nd Battalion of the 3rd Independent Mountain Artillery Company</t>
    <phoneticPr fontId="9" type="noConversion"/>
  </si>
  <si>
    <t>2nd Squadron of the 18th Engineers Battalion</t>
    <phoneticPr fontId="9" type="noConversion"/>
  </si>
  <si>
    <t>第9師團</t>
    <phoneticPr fontId="9" type="noConversion"/>
  </si>
  <si>
    <t>飛行第2 大隊</t>
    <phoneticPr fontId="9" type="noConversion"/>
  </si>
  <si>
    <t>第9師團</t>
    <phoneticPr fontId="9" type="noConversion"/>
  </si>
  <si>
    <t>第9師團</t>
    <phoneticPr fontId="9" type="noConversion"/>
  </si>
  <si>
    <t>混成第24旅團</t>
    <phoneticPr fontId="9" type="noConversion"/>
  </si>
  <si>
    <t>旅團通信隊</t>
    <phoneticPr fontId="9" type="noConversion"/>
  </si>
  <si>
    <t>旅團通信隊</t>
    <phoneticPr fontId="9" type="noConversion"/>
  </si>
  <si>
    <t>22nd Infantry Regiment</t>
    <phoneticPr fontId="9" type="noConversion"/>
  </si>
  <si>
    <t>43rd Infantry Regiment</t>
    <phoneticPr fontId="9" type="noConversion"/>
  </si>
  <si>
    <t>12th Infantry Regiment</t>
    <phoneticPr fontId="9" type="noConversion"/>
  </si>
  <si>
    <t>Division Headquarters</t>
    <phoneticPr fontId="9" type="noConversion"/>
  </si>
  <si>
    <t>22nd Infantry Regiment</t>
    <phoneticPr fontId="9" type="noConversion"/>
  </si>
  <si>
    <t>第11師團</t>
    <phoneticPr fontId="9" type="noConversion"/>
  </si>
  <si>
    <t>步兵第43連隊</t>
    <phoneticPr fontId="9" type="noConversion"/>
  </si>
  <si>
    <t>43rd Infantry Regiment</t>
    <phoneticPr fontId="9" type="noConversion"/>
  </si>
  <si>
    <t>山砲兵第11連隊第3大隊</t>
    <phoneticPr fontId="9" type="noConversion"/>
  </si>
  <si>
    <t>3rd Battalion of the 11th Mountain Artillery Regiment</t>
    <phoneticPr fontId="9" type="noConversion"/>
  </si>
  <si>
    <t>步兵第12連隊</t>
    <phoneticPr fontId="9" type="noConversion"/>
  </si>
  <si>
    <t>12th Infantry Regiment</t>
    <phoneticPr fontId="9" type="noConversion"/>
  </si>
  <si>
    <t>旅團通信隊</t>
    <phoneticPr fontId="9" type="noConversion"/>
  </si>
  <si>
    <t>Communications Squad</t>
    <phoneticPr fontId="9" type="noConversion"/>
  </si>
  <si>
    <t>11th Division</t>
    <phoneticPr fontId="9" type="noConversion"/>
  </si>
  <si>
    <r>
      <t xml:space="preserve">Lost-damaged Ammunition </t>
    </r>
    <r>
      <rPr>
        <b/>
        <sz val="10"/>
        <rFont val="Libian SC Regular"/>
      </rPr>
      <t>弹药</t>
    </r>
  </si>
  <si>
    <t>無線電信第23小隊</t>
    <phoneticPr fontId="9" type="noConversion"/>
  </si>
  <si>
    <t>兵站自動車第5中隊</t>
    <phoneticPr fontId="9" type="noConversion"/>
  </si>
  <si>
    <t>混成第24旅團</t>
    <phoneticPr fontId="9" type="noConversion"/>
  </si>
  <si>
    <t>旅團衛生隊</t>
    <phoneticPr fontId="9" type="noConversion"/>
  </si>
  <si>
    <t>1.1</t>
    <phoneticPr fontId="9" type="noConversion"/>
  </si>
  <si>
    <t xml:space="preserve">Japanese Military Structure </t>
    <phoneticPr fontId="9" type="noConversion"/>
  </si>
  <si>
    <t>9th Mountain Artillery Regiment</t>
  </si>
  <si>
    <t>1st Squadron of the 9th Cavalry Regiment</t>
  </si>
  <si>
    <t>1st Battalion of the 1st Siege heavy Artillery Regiment</t>
  </si>
  <si>
    <t>1st Battalion of the 2nd Heavy Artillery Regiment</t>
  </si>
  <si>
    <t>2nd Battalion of the 14th Infantry Regiment</t>
  </si>
  <si>
    <t>Field flak</t>
    <phoneticPr fontId="9" type="noConversion"/>
  </si>
  <si>
    <t>第9師團</t>
    <phoneticPr fontId="9" type="noConversion"/>
  </si>
  <si>
    <t>工兵第9大隊第1中隊</t>
    <phoneticPr fontId="9" type="noConversion"/>
  </si>
  <si>
    <t>第9 師團通信隊</t>
    <phoneticPr fontId="9" type="noConversion"/>
  </si>
  <si>
    <t>第9 師團衛生隊</t>
    <phoneticPr fontId="9" type="noConversion"/>
  </si>
  <si>
    <t>輜重兵第9大隊第3中隊</t>
    <phoneticPr fontId="9" type="noConversion"/>
  </si>
  <si>
    <t>第9師團</t>
    <phoneticPr fontId="9" type="noConversion"/>
  </si>
  <si>
    <t>第9師團第1野戰病院</t>
    <phoneticPr fontId="9" type="noConversion"/>
  </si>
  <si>
    <t>第9師團</t>
    <phoneticPr fontId="9" type="noConversion"/>
  </si>
  <si>
    <t>獨立戰車第2中隊</t>
    <phoneticPr fontId="9" type="noConversion"/>
  </si>
  <si>
    <t>攻城種砲兵第1連隊第1大隊</t>
    <phoneticPr fontId="9" type="noConversion"/>
  </si>
  <si>
    <t>第9師團</t>
    <phoneticPr fontId="9" type="noConversion"/>
  </si>
  <si>
    <t>第3師團第1野戰高射砲隊</t>
    <phoneticPr fontId="9" type="noConversion"/>
  </si>
  <si>
    <t>第9師團</t>
    <phoneticPr fontId="9" type="noConversion"/>
  </si>
  <si>
    <t>步兵第14連隊第2大隊</t>
    <phoneticPr fontId="9" type="noConversion"/>
  </si>
  <si>
    <t>混成第24旅團</t>
    <phoneticPr fontId="9" type="noConversion"/>
  </si>
  <si>
    <t>步兵第24連隊第2大隊</t>
    <phoneticPr fontId="9" type="noConversion"/>
  </si>
  <si>
    <t>步兵第46連隊第2大隊</t>
    <phoneticPr fontId="9" type="noConversion"/>
  </si>
  <si>
    <t>步兵第48連隊第2大隊</t>
    <phoneticPr fontId="9" type="noConversion"/>
  </si>
  <si>
    <t>獨立山砲兵第3連隊第2大隊</t>
    <phoneticPr fontId="9" type="noConversion"/>
  </si>
  <si>
    <t>混成第24旅團</t>
    <phoneticPr fontId="9" type="noConversion"/>
  </si>
  <si>
    <t>工兵第18大隊第2中隊</t>
    <phoneticPr fontId="9" type="noConversion"/>
  </si>
  <si>
    <t>混成第24旅團</t>
    <phoneticPr fontId="9" type="noConversion"/>
  </si>
  <si>
    <t>旅團通信隊</t>
    <phoneticPr fontId="9" type="noConversion"/>
  </si>
  <si>
    <t>旅團衛生隊</t>
    <phoneticPr fontId="9" type="noConversion"/>
  </si>
  <si>
    <t>步兵第6旅團</t>
    <phoneticPr fontId="9" type="noConversion"/>
  </si>
  <si>
    <t>第7連隊</t>
    <phoneticPr fontId="9" type="noConversion"/>
  </si>
  <si>
    <t>第9師團</t>
    <phoneticPr fontId="9" type="noConversion"/>
  </si>
  <si>
    <t>步兵第6旅團</t>
    <phoneticPr fontId="9" type="noConversion"/>
  </si>
  <si>
    <t>步兵第18旅團</t>
    <phoneticPr fontId="9" type="noConversion"/>
  </si>
  <si>
    <t>第19連隊</t>
    <phoneticPr fontId="9" type="noConversion"/>
  </si>
  <si>
    <t>第36連隊</t>
    <phoneticPr fontId="9" type="noConversion"/>
  </si>
  <si>
    <t>山砲兵第9連隊</t>
    <phoneticPr fontId="9" type="noConversion"/>
  </si>
  <si>
    <t>第1大隊</t>
    <phoneticPr fontId="9" type="noConversion"/>
  </si>
  <si>
    <t>第2大隊</t>
    <phoneticPr fontId="9" type="noConversion"/>
  </si>
  <si>
    <t>第3大隊</t>
    <phoneticPr fontId="9" type="noConversion"/>
  </si>
  <si>
    <t>臨時派遣工兵隊</t>
    <phoneticPr fontId="9" type="noConversion"/>
  </si>
  <si>
    <t>步兵第24連隊第1大隊</t>
    <phoneticPr fontId="9" type="noConversion"/>
  </si>
  <si>
    <t>步兵第46連隊第1大隊</t>
    <phoneticPr fontId="9" type="noConversion"/>
  </si>
  <si>
    <t>步兵第48連隊第1大隊</t>
    <phoneticPr fontId="9" type="noConversion"/>
  </si>
  <si>
    <t>22nd Infantry Regiment</t>
  </si>
  <si>
    <t>3rd Battalion of the 22nd Independent Regiment</t>
  </si>
  <si>
    <t>1st Squadron of the 2nd Field Heavy Artillery Regiment</t>
  </si>
  <si>
    <t>9th Division Medical Squad</t>
    <phoneticPr fontId="9" type="noConversion"/>
  </si>
  <si>
    <t>4th Field Hospital</t>
    <phoneticPr fontId="9" type="noConversion"/>
  </si>
  <si>
    <t>2nd Independent Armored Squadron</t>
    <phoneticPr fontId="9" type="noConversion"/>
  </si>
  <si>
    <t>Temporary Dispatched Engineer Squad</t>
    <phoneticPr fontId="9" type="noConversion"/>
  </si>
  <si>
    <t xml:space="preserve">2nd Flying Squadron </t>
    <phoneticPr fontId="9" type="noConversion"/>
  </si>
  <si>
    <t>22nd Wireless Communications Squad</t>
    <phoneticPr fontId="9" type="noConversion"/>
  </si>
  <si>
    <t>Brigade Communications Squad</t>
    <phoneticPr fontId="9" type="noConversion"/>
  </si>
  <si>
    <t>Brigade Medical Squad</t>
    <phoneticPr fontId="9" type="noConversion"/>
  </si>
  <si>
    <t>Sub-unit1</t>
  </si>
  <si>
    <t>Sub-unit2</t>
  </si>
  <si>
    <t>Sub-unit3</t>
  </si>
  <si>
    <t>Unit</t>
  </si>
  <si>
    <t>Division Headquaters</t>
    <phoneticPr fontId="9" type="noConversion"/>
  </si>
  <si>
    <t>9th Division</t>
    <phoneticPr fontId="9" type="noConversion"/>
  </si>
  <si>
    <t>師團</t>
  </si>
  <si>
    <t>中隊</t>
  </si>
  <si>
    <t>2nd Battalion of the 3rd Independent Mountain Artillery Regiment</t>
  </si>
  <si>
    <t>Ranks: includes common soldiers, non-commissioned officers, and quasi-commissioned officers</t>
    <phoneticPr fontId="9" type="noConversion"/>
  </si>
  <si>
    <t>准士官</t>
  </si>
  <si>
    <t>http://ja.wikipedia.org/wiki/%E5%87%86%E5%A3%AB%E5%AE%98</t>
  </si>
  <si>
    <t>下士官</t>
  </si>
  <si>
    <t>http://ja.wikipedia.org/wiki/%E4%B8%8B%E5%A3%AB%E5%AE%98</t>
  </si>
  <si>
    <t>骑铳</t>
  </si>
  <si>
    <t>机关铳</t>
    <phoneticPr fontId="9" type="noConversion"/>
  </si>
  <si>
    <t>机关铳</t>
    <phoneticPr fontId="9" type="noConversion"/>
  </si>
  <si>
    <t>刺刀</t>
    <phoneticPr fontId="9" type="noConversion"/>
  </si>
  <si>
    <t>铳剑</t>
    <phoneticPr fontId="9" type="noConversion"/>
  </si>
  <si>
    <t>4th Company of the 24th Infantry Regiment</t>
    <phoneticPr fontId="9" type="noConversion"/>
  </si>
  <si>
    <t>Field flak</t>
    <phoneticPr fontId="9" type="noConversion"/>
  </si>
  <si>
    <t>10 mm Cannon</t>
    <phoneticPr fontId="9" type="noConversion"/>
  </si>
  <si>
    <t>3rd Battalion of the 11th Mountain Artillery Regiment</t>
    <phoneticPr fontId="9" type="noConversion"/>
  </si>
  <si>
    <t>1st Squadron of the 11th Engineers Battalion</t>
    <phoneticPr fontId="9" type="noConversion"/>
  </si>
  <si>
    <t>Communications Squad</t>
    <phoneticPr fontId="9" type="noConversion"/>
  </si>
  <si>
    <t>Medical Squad</t>
    <phoneticPr fontId="9" type="noConversion"/>
  </si>
  <si>
    <t>第9師團</t>
    <phoneticPr fontId="9" type="noConversion"/>
  </si>
  <si>
    <t>第9師團司令部</t>
    <phoneticPr fontId="9" type="noConversion"/>
  </si>
  <si>
    <t>步兵第6旅團</t>
    <phoneticPr fontId="9" type="noConversion"/>
  </si>
  <si>
    <t>第6旅團司令部</t>
    <phoneticPr fontId="9" type="noConversion"/>
  </si>
  <si>
    <t>第7連隊</t>
    <phoneticPr fontId="9" type="noConversion"/>
  </si>
  <si>
    <t>野戰重砲兵第2連隊第1大隊</t>
    <phoneticPr fontId="9" type="noConversion"/>
  </si>
  <si>
    <t>野戰重砲兵第6連隊第2大隊</t>
    <phoneticPr fontId="9" type="noConversion"/>
  </si>
  <si>
    <t>獨立野戰重砲兵第8連隊第4中隊</t>
    <phoneticPr fontId="9" type="noConversion"/>
  </si>
  <si>
    <t>第9師團</t>
    <phoneticPr fontId="9" type="noConversion"/>
  </si>
  <si>
    <t>第3師團</t>
    <phoneticPr fontId="9" type="noConversion"/>
  </si>
  <si>
    <t>第1野戰高射砲隊</t>
    <phoneticPr fontId="9" type="noConversion"/>
  </si>
  <si>
    <t>第2野戰高射砲隊</t>
    <phoneticPr fontId="9" type="noConversion"/>
  </si>
  <si>
    <t>步兵第22連隊</t>
    <phoneticPr fontId="9" type="noConversion"/>
  </si>
  <si>
    <t>第1大隊</t>
    <phoneticPr fontId="9" type="noConversion"/>
  </si>
  <si>
    <t>第2大隊</t>
    <phoneticPr fontId="9" type="noConversion"/>
  </si>
  <si>
    <t>獨立飛行第3中隊</t>
    <phoneticPr fontId="9" type="noConversion"/>
  </si>
  <si>
    <t>混成第24旅團</t>
    <phoneticPr fontId="9" type="noConversion"/>
  </si>
  <si>
    <t>混成第24旅團</t>
    <phoneticPr fontId="9" type="noConversion"/>
  </si>
  <si>
    <t>第9師團</t>
    <phoneticPr fontId="9" type="noConversion"/>
  </si>
  <si>
    <t>第9師團</t>
    <phoneticPr fontId="9" type="noConversion"/>
  </si>
  <si>
    <t>步兵第18旅團</t>
    <phoneticPr fontId="9" type="noConversion"/>
  </si>
  <si>
    <t>第18旅團司令部</t>
    <phoneticPr fontId="9" type="noConversion"/>
  </si>
  <si>
    <t>第9師團</t>
    <phoneticPr fontId="9" type="noConversion"/>
  </si>
  <si>
    <t>第9師團衛生隊</t>
    <phoneticPr fontId="9" type="noConversion"/>
  </si>
  <si>
    <t>第9師團</t>
    <phoneticPr fontId="9" type="noConversion"/>
  </si>
  <si>
    <t>獨立戰車第2中隊</t>
    <phoneticPr fontId="9" type="noConversion"/>
  </si>
  <si>
    <t>第9師團</t>
    <phoneticPr fontId="9" type="noConversion"/>
  </si>
  <si>
    <t>第9師團</t>
    <phoneticPr fontId="9" type="noConversion"/>
  </si>
  <si>
    <t>臨時派遣工兵隊</t>
    <phoneticPr fontId="9" type="noConversion"/>
  </si>
  <si>
    <t>1st Battalion of the 1st Siege Heavy Artillery Regiment</t>
  </si>
  <si>
    <t>3rd Battalion</t>
  </si>
  <si>
    <t>Brigade headquarters</t>
  </si>
  <si>
    <t>1st Battalion</t>
  </si>
  <si>
    <t>1.2</t>
    <phoneticPr fontId="9" type="noConversion"/>
  </si>
  <si>
    <t>9th Division</t>
  </si>
  <si>
    <t>24th Mixed Brigade</t>
  </si>
  <si>
    <t>6th Infantry Brigade</t>
  </si>
  <si>
    <t>18th Infantry Brigade</t>
  </si>
  <si>
    <t>1st Battalion of the 2nd Heavy Artillery Company</t>
  </si>
  <si>
    <r>
      <t xml:space="preserve">dai 16-kan fuhyō </t>
    </r>
    <r>
      <rPr>
        <sz val="10"/>
        <rFont val="Libian SC Regular"/>
      </rPr>
      <t>第十六卷附表</t>
    </r>
    <phoneticPr fontId="9" type="noConversion"/>
  </si>
  <si>
    <t>獨立重砲兵第2中隊</t>
    <phoneticPr fontId="9" type="noConversion"/>
  </si>
  <si>
    <t>吳淞支隊</t>
    <phoneticPr fontId="9" type="noConversion"/>
  </si>
  <si>
    <t>第9師團</t>
    <phoneticPr fontId="9" type="noConversion"/>
  </si>
  <si>
    <t>3.2</t>
    <phoneticPr fontId="9" type="noConversion"/>
  </si>
  <si>
    <t>4.1</t>
    <phoneticPr fontId="9" type="noConversion"/>
  </si>
  <si>
    <t>Source:</t>
    <phoneticPr fontId="9" type="noConversion"/>
  </si>
  <si>
    <r>
      <t>Shanhai fukin no kaisen : tsuketari Shanhai Jiken ni okeru Shinagun no kōdō</t>
    </r>
    <r>
      <rPr>
        <sz val="10"/>
        <rFont val="Libian SC Regular"/>
      </rPr>
      <t>　上海附近ノ</t>
    </r>
    <r>
      <rPr>
        <sz val="10"/>
        <rFont val="Noto Sans Japanese Thin"/>
      </rPr>
      <t>會戰</t>
    </r>
    <r>
      <rPr>
        <sz val="10"/>
        <rFont val="Verdana"/>
      </rPr>
      <t xml:space="preserve">: </t>
    </r>
    <r>
      <rPr>
        <sz val="10"/>
        <rFont val="Libian SC Regular"/>
      </rPr>
      <t>附上海事件ニ於ケル支那</t>
    </r>
    <r>
      <rPr>
        <sz val="10"/>
        <rFont val="Noto Sans Japanese Thin"/>
      </rPr>
      <t>軍</t>
    </r>
    <r>
      <rPr>
        <sz val="10"/>
        <rFont val="Libian SC Regular"/>
      </rPr>
      <t>ノ行</t>
    </r>
    <r>
      <rPr>
        <sz val="10"/>
        <rFont val="Noto Sans Japanese Thin"/>
      </rPr>
      <t>動</t>
    </r>
  </si>
  <si>
    <t>旅團司令部</t>
    <phoneticPr fontId="9" type="noConversion"/>
  </si>
  <si>
    <t>第35連隊</t>
  </si>
  <si>
    <t>獨立第3 飛行大隊</t>
    <phoneticPr fontId="9" type="noConversion"/>
  </si>
  <si>
    <t>無線電信第22小隊</t>
    <phoneticPr fontId="9" type="noConversion"/>
  </si>
  <si>
    <t>Notes</t>
    <phoneticPr fontId="9" type="noConversion"/>
  </si>
  <si>
    <t>Red: Rifle and Light machine gun compiled</t>
    <phoneticPr fontId="9" type="noConversion"/>
  </si>
  <si>
    <r>
      <t>榴 = 榴彈 －</t>
    </r>
    <r>
      <rPr>
        <sz val="10"/>
        <rFont val="Verdana"/>
      </rPr>
      <t xml:space="preserve"> </t>
    </r>
    <r>
      <rPr>
        <sz val="10"/>
        <rFont val="Heiti TC Medium"/>
        <charset val="136"/>
      </rPr>
      <t>䨷 = 榴䨷彈</t>
    </r>
    <phoneticPr fontId="9" type="noConversion"/>
  </si>
  <si>
    <t>狙 = 狙擊砲彈</t>
    <phoneticPr fontId="9" type="noConversion"/>
  </si>
  <si>
    <t>铳剑</t>
    <phoneticPr fontId="9" type="noConversion"/>
  </si>
  <si>
    <t>毗 ＝ 毗式機關铳彈 - 信 = 信號拳铳彈</t>
    <phoneticPr fontId="9" type="noConversion"/>
  </si>
  <si>
    <t>1st Battalion of the 24th Infantry Regiment</t>
  </si>
  <si>
    <t>步兵第22連隊第3大隊</t>
    <phoneticPr fontId="9" type="noConversion"/>
  </si>
  <si>
    <t>Field flak</t>
    <phoneticPr fontId="9" type="noConversion"/>
  </si>
  <si>
    <t>Field flak</t>
    <phoneticPr fontId="9" type="noConversion"/>
  </si>
  <si>
    <t>Division</t>
    <phoneticPr fontId="9" type="noConversion"/>
  </si>
  <si>
    <t>Brigade</t>
    <phoneticPr fontId="9" type="noConversion"/>
  </si>
  <si>
    <t>Company</t>
    <phoneticPr fontId="9" type="noConversion"/>
  </si>
  <si>
    <t>Regiment</t>
    <phoneticPr fontId="9" type="noConversion"/>
  </si>
  <si>
    <t>Battalion</t>
    <phoneticPr fontId="9" type="noConversion"/>
  </si>
  <si>
    <t>Wusong Detachment</t>
    <phoneticPr fontId="9" type="noConversion"/>
  </si>
  <si>
    <t>支隊</t>
  </si>
  <si>
    <t>Detachment</t>
    <phoneticPr fontId="9" type="noConversion"/>
  </si>
  <si>
    <t>Squad</t>
    <phoneticPr fontId="9" type="noConversion"/>
  </si>
  <si>
    <t>2nd Infantry Battalion of the 14th Regiment</t>
  </si>
  <si>
    <t>7th Regiment</t>
  </si>
  <si>
    <t>35th Regiment</t>
  </si>
  <si>
    <t>19th Regiment</t>
  </si>
  <si>
    <t>36th Regiment</t>
  </si>
  <si>
    <t>5th Motorcycle Company</t>
    <phoneticPr fontId="9" type="noConversion"/>
  </si>
  <si>
    <t>2nd Independent Heavy Artillery Company</t>
    <phoneticPr fontId="9" type="noConversion"/>
  </si>
  <si>
    <t>獨立第3 飛行中隊</t>
    <phoneticPr fontId="9" type="noConversion"/>
  </si>
  <si>
    <t xml:space="preserve">3rd Independent Flight </t>
    <phoneticPr fontId="9" type="noConversion"/>
  </si>
  <si>
    <t>3rd Independent Flight</t>
  </si>
  <si>
    <t>Flight</t>
    <phoneticPr fontId="9" type="noConversion"/>
  </si>
  <si>
    <t>Airforce</t>
    <phoneticPr fontId="9" type="noConversion"/>
  </si>
  <si>
    <t>Army</t>
    <phoneticPr fontId="9" type="noConversion"/>
  </si>
  <si>
    <t>第11師團</t>
    <phoneticPr fontId="9" type="noConversion"/>
  </si>
  <si>
    <t>步兵第22連隊</t>
    <phoneticPr fontId="9" type="noConversion"/>
  </si>
  <si>
    <t>第11師團司令部</t>
    <phoneticPr fontId="9" type="noConversion"/>
  </si>
  <si>
    <t>步兵第22旅團司令部</t>
    <phoneticPr fontId="9" type="noConversion"/>
  </si>
  <si>
    <t>步兵第43連隊</t>
    <phoneticPr fontId="9" type="noConversion"/>
  </si>
  <si>
    <t>山砲兵第11連隊第3大隊</t>
    <phoneticPr fontId="9" type="noConversion"/>
  </si>
  <si>
    <t>工兵第11大隊第1中隊</t>
    <phoneticPr fontId="9" type="noConversion"/>
  </si>
  <si>
    <t>步兵第12連隊</t>
    <phoneticPr fontId="9" type="noConversion"/>
  </si>
  <si>
    <t>1st Field Flak Company</t>
    <phoneticPr fontId="9" type="noConversion"/>
  </si>
  <si>
    <t>2nd Field Flak Company</t>
    <phoneticPr fontId="9" type="noConversion"/>
  </si>
  <si>
    <t>Smoke canister</t>
    <phoneticPr fontId="9" type="noConversion"/>
  </si>
  <si>
    <t>Hand grenade</t>
    <phoneticPr fontId="9" type="noConversion"/>
  </si>
  <si>
    <t>十五糎臼砲</t>
    <phoneticPr fontId="9" type="noConversion"/>
  </si>
  <si>
    <t>Table</t>
    <phoneticPr fontId="9" type="noConversion"/>
  </si>
  <si>
    <t>Unit_Zh</t>
    <phoneticPr fontId="9" type="noConversion"/>
  </si>
  <si>
    <t>Sub-unit1_Zh</t>
    <phoneticPr fontId="9" type="noConversion"/>
  </si>
  <si>
    <t>Sub-unit2_Zh</t>
    <phoneticPr fontId="9" type="noConversion"/>
  </si>
  <si>
    <t>Sub-unit3_Zh</t>
    <phoneticPr fontId="9" type="noConversion"/>
  </si>
  <si>
    <t>Rifle</t>
    <phoneticPr fontId="9" type="noConversion"/>
  </si>
  <si>
    <t>Light machine gun</t>
    <phoneticPr fontId="9" type="noConversion"/>
  </si>
  <si>
    <t>Machine gun</t>
    <phoneticPr fontId="9" type="noConversion"/>
  </si>
  <si>
    <t>Handgun</t>
    <phoneticPr fontId="9" type="noConversion"/>
  </si>
  <si>
    <t>Hand grenade</t>
    <phoneticPr fontId="9" type="noConversion"/>
  </si>
  <si>
    <t>迫擊炮</t>
  </si>
  <si>
    <t>平射步兵砲</t>
    <phoneticPr fontId="9" type="noConversion"/>
  </si>
  <si>
    <t>Type 11 light machine gun</t>
  </si>
  <si>
    <t>Type 3 heavy machine gun</t>
  </si>
  <si>
    <t>41 Model Mountain Gun</t>
    <phoneticPr fontId="9" type="noConversion"/>
  </si>
  <si>
    <t>31 Model Mountain Gun</t>
    <phoneticPr fontId="9" type="noConversion"/>
  </si>
  <si>
    <t>1st Battalion of the 46th Infantry Regiment</t>
  </si>
  <si>
    <t>1st Battalion of the 48th Infantry Regiment</t>
  </si>
  <si>
    <t>Smoke canister</t>
  </si>
  <si>
    <t>十五糎榴弹砲 (1４年式)</t>
    <phoneticPr fontId="9" type="noConversion"/>
  </si>
  <si>
    <t>十五糎臼砲</t>
  </si>
  <si>
    <t>十五糎臼砲</t>
    <phoneticPr fontId="9" type="noConversion"/>
  </si>
  <si>
    <t>獨立戰車第二中隊</t>
  </si>
  <si>
    <t>獨立戰車第二中隊</t>
    <phoneticPr fontId="9" type="noConversion"/>
  </si>
  <si>
    <t>2nd Company of the 18th Engineer Battalion</t>
  </si>
  <si>
    <t>2nd Company of the 18th Engineer Battalion</t>
    <phoneticPr fontId="9" type="noConversion"/>
  </si>
  <si>
    <t>2nd Independent Tank Company</t>
  </si>
  <si>
    <t>2nd Independent Tank Company</t>
    <phoneticPr fontId="9" type="noConversion"/>
  </si>
  <si>
    <t>Lost-damaged Other</t>
  </si>
  <si>
    <r>
      <t xml:space="preserve">Lost-damaged Ammunition </t>
    </r>
    <r>
      <rPr>
        <sz val="10"/>
        <rFont val="Libian SC Regular"/>
      </rPr>
      <t>弹药</t>
    </r>
  </si>
  <si>
    <t>Lost damage Weapons</t>
  </si>
  <si>
    <t>手榴弹</t>
    <phoneticPr fontId="9" type="noConversion"/>
  </si>
  <si>
    <t>发烟筒</t>
    <phoneticPr fontId="9" type="noConversion"/>
  </si>
  <si>
    <t>机关枪</t>
    <phoneticPr fontId="9" type="noConversion"/>
  </si>
  <si>
    <t>Bayonet</t>
    <phoneticPr fontId="9" type="noConversion"/>
  </si>
  <si>
    <t>防火帽</t>
    <phoneticPr fontId="9" type="noConversion"/>
  </si>
  <si>
    <t>22nd Brigade Headquarters</t>
    <phoneticPr fontId="9" type="noConversion"/>
  </si>
  <si>
    <t>攻城種砲兵第1連隊第1中隊</t>
    <phoneticPr fontId="9" type="noConversion"/>
  </si>
  <si>
    <t>吳淞砲台攻略部隊</t>
    <phoneticPr fontId="9" type="noConversion"/>
  </si>
  <si>
    <t>Unit_Zh</t>
    <phoneticPr fontId="9" type="noConversion"/>
  </si>
  <si>
    <t>Sub-unit1_Zh</t>
    <phoneticPr fontId="9" type="noConversion"/>
  </si>
  <si>
    <t>Sub-unit2_Zh</t>
    <phoneticPr fontId="9" type="noConversion"/>
  </si>
  <si>
    <t>Sub-unit3_Zh</t>
    <phoneticPr fontId="9" type="noConversion"/>
  </si>
  <si>
    <t>Squadron</t>
    <phoneticPr fontId="9" type="noConversion"/>
  </si>
  <si>
    <t>Temporary Dispatched Engineer Squad</t>
    <phoneticPr fontId="9" type="noConversion"/>
  </si>
  <si>
    <t>2nd Squadron of the 18th Engineer Battalion</t>
    <phoneticPr fontId="9" type="noConversion"/>
  </si>
  <si>
    <t>Brigade Communications Squad</t>
    <phoneticPr fontId="9" type="noConversion"/>
  </si>
  <si>
    <t>2nd Company of the 6th Heavy Artillery Regiment</t>
    <phoneticPr fontId="9" type="noConversion"/>
  </si>
  <si>
    <t>4th Company of the 8th Field Heavy Artillery Regiment</t>
    <phoneticPr fontId="9" type="noConversion"/>
  </si>
  <si>
    <t>3rd Division</t>
    <phoneticPr fontId="9" type="noConversion"/>
  </si>
  <si>
    <t>First Squadron of the 9th Engineers Battalion</t>
    <phoneticPr fontId="9" type="noConversion"/>
  </si>
  <si>
    <t>3rd Squadron of the 9th Supply Battalion</t>
    <phoneticPr fontId="9" type="noConversion"/>
  </si>
  <si>
    <t>1st Field Hospital</t>
    <phoneticPr fontId="9" type="noConversion"/>
  </si>
  <si>
    <t>2nd Independent Armored Squadron</t>
    <phoneticPr fontId="9" type="noConversion"/>
  </si>
  <si>
    <t>1st Field Flak Company of the 3rd Division</t>
    <phoneticPr fontId="9" type="noConversion"/>
  </si>
  <si>
    <t>2nd Battalion</t>
  </si>
  <si>
    <t>黃色藥</t>
    <phoneticPr fontId="9" type="noConversion"/>
  </si>
  <si>
    <r>
      <t xml:space="preserve">1000 </t>
    </r>
    <r>
      <rPr>
        <sz val="10"/>
        <rFont val="Apple LiGothic Medium"/>
      </rPr>
      <t>瓩</t>
    </r>
    <phoneticPr fontId="9" type="noConversion"/>
  </si>
  <si>
    <r>
      <t xml:space="preserve">30 </t>
    </r>
    <r>
      <rPr>
        <sz val="10"/>
        <rFont val="Apple LiGothic Medium"/>
      </rPr>
      <t>瓩</t>
    </r>
    <phoneticPr fontId="9" type="noConversion"/>
  </si>
  <si>
    <r>
      <t xml:space="preserve">160 </t>
    </r>
    <r>
      <rPr>
        <sz val="10"/>
        <rFont val="Apple LiGothic Medium"/>
      </rPr>
      <t>瓩</t>
    </r>
    <phoneticPr fontId="9" type="noConversion"/>
  </si>
  <si>
    <t>燒夷彈</t>
    <phoneticPr fontId="9" type="noConversion"/>
  </si>
  <si>
    <t>Powder</t>
    <phoneticPr fontId="9" type="noConversion"/>
  </si>
  <si>
    <t>Incendiary bomb</t>
    <phoneticPr fontId="9" type="noConversion"/>
  </si>
  <si>
    <t>大正十一年式37毫米平射狙击炮</t>
    <phoneticPr fontId="9" type="noConversion"/>
  </si>
  <si>
    <r>
      <t xml:space="preserve">Consumed ammunition </t>
    </r>
    <r>
      <rPr>
        <b/>
        <sz val="10"/>
        <rFont val="Adobe 黑体 Std R"/>
        <charset val="134"/>
      </rPr>
      <t>消费弹药</t>
    </r>
    <phoneticPr fontId="9" type="noConversion"/>
  </si>
  <si>
    <t>Other</t>
    <phoneticPr fontId="9" type="noConversion"/>
  </si>
  <si>
    <r>
      <t xml:space="preserve">Ammunition </t>
    </r>
    <r>
      <rPr>
        <sz val="10"/>
        <rFont val="Libian SC Regular"/>
      </rPr>
      <t>弹药</t>
    </r>
    <phoneticPr fontId="9" type="noConversion"/>
  </si>
  <si>
    <t>弹药盒</t>
    <phoneticPr fontId="9" type="noConversion"/>
  </si>
  <si>
    <t>小圓匙</t>
    <phoneticPr fontId="9" type="noConversion"/>
  </si>
  <si>
    <t>鐵條鋏</t>
    <phoneticPr fontId="9" type="noConversion"/>
  </si>
  <si>
    <t>鐮</t>
    <phoneticPr fontId="9" type="noConversion"/>
  </si>
  <si>
    <t>木工器具</t>
    <phoneticPr fontId="9" type="noConversion"/>
  </si>
  <si>
    <t>Rifle</t>
    <phoneticPr fontId="9" type="noConversion"/>
  </si>
  <si>
    <t>Bayonet</t>
    <phoneticPr fontId="9" type="noConversion"/>
  </si>
  <si>
    <t>Ammunition Box</t>
    <phoneticPr fontId="9" type="noConversion"/>
  </si>
  <si>
    <t>Soup spoon</t>
    <phoneticPr fontId="9" type="noConversion"/>
  </si>
  <si>
    <t>Metal scissors</t>
    <phoneticPr fontId="9" type="noConversion"/>
  </si>
  <si>
    <t>Sickle</t>
    <phoneticPr fontId="9" type="noConversion"/>
  </si>
  <si>
    <t>Wood work tools</t>
    <phoneticPr fontId="9" type="noConversion"/>
  </si>
  <si>
    <t>Grenade discharger</t>
  </si>
  <si>
    <t>Grenade discharger</t>
    <phoneticPr fontId="9" type="noConversion"/>
  </si>
  <si>
    <t>Type 10 Grenade Discharger</t>
  </si>
  <si>
    <t>Blue: indicates number of soldiers killed in combat along with loss of weapons. Respectively:17</t>
  </si>
  <si>
    <t>Blue: indicates number of soldiers killed in combat along with loss of weapons. Respectively:17</t>
    <phoneticPr fontId="9" type="noConversion"/>
  </si>
  <si>
    <t>Blue: indicates number of soldiers killed in combat along with loss of weapons. Respectively: 11, 18</t>
  </si>
  <si>
    <r>
      <t xml:space="preserve">Consumed ammunition </t>
    </r>
    <r>
      <rPr>
        <b/>
        <sz val="10"/>
        <rFont val="Adobe 黑体 Std R"/>
        <charset val="134"/>
      </rPr>
      <t>消费弹药</t>
    </r>
  </si>
  <si>
    <t>轻机关铳</t>
  </si>
  <si>
    <t>机关铳</t>
  </si>
  <si>
    <t>平射步兵砲</t>
  </si>
  <si>
    <t>曲射步兵砲</t>
  </si>
  <si>
    <t>手榴弹</t>
  </si>
  <si>
    <t>发烟筒</t>
  </si>
  <si>
    <t>三一式山砲</t>
  </si>
  <si>
    <t>破 = 破甲榴彈</t>
    <phoneticPr fontId="9" type="noConversion"/>
  </si>
  <si>
    <t>三十一年式速射砲</t>
  </si>
  <si>
    <t>150 mm Mortar</t>
    <phoneticPr fontId="9" type="noConversion"/>
  </si>
  <si>
    <t>十五糎线膛迫击炮</t>
  </si>
  <si>
    <t>Type 4 (1914) Gun</t>
    <phoneticPr fontId="9" type="noConversion"/>
  </si>
  <si>
    <t>第9師團第4野戰病院</t>
    <phoneticPr fontId="9" type="noConversion"/>
  </si>
  <si>
    <t>小隊</t>
  </si>
  <si>
    <t>旅團</t>
    <phoneticPr fontId="9" type="noConversion"/>
  </si>
  <si>
    <t>連隊</t>
    <phoneticPr fontId="9" type="noConversion"/>
  </si>
  <si>
    <t>Rifle</t>
  </si>
  <si>
    <t>野戰重砲兵第2 連隊第1中隊</t>
    <phoneticPr fontId="9" type="noConversion"/>
  </si>
  <si>
    <t>騎兵第9連隊第1中隊</t>
    <phoneticPr fontId="9" type="noConversion"/>
  </si>
  <si>
    <t>Infantry mortar</t>
  </si>
  <si>
    <t>Handgun</t>
  </si>
  <si>
    <t>Hand grenade</t>
  </si>
  <si>
    <t>31 Model Mountain Gun</t>
  </si>
  <si>
    <t>41 Model Mountain Gun</t>
  </si>
  <si>
    <t>150 mm Mortar</t>
  </si>
  <si>
    <t>Bayonet</t>
  </si>
  <si>
    <t>Soup spoon</t>
  </si>
  <si>
    <t>Metal scissors</t>
  </si>
  <si>
    <t>Wood work tools</t>
  </si>
  <si>
    <t>Incendiary bomb</t>
  </si>
  <si>
    <t>Notes</t>
  </si>
  <si>
    <t>第9師團</t>
  </si>
  <si>
    <t>步兵第6旅團</t>
  </si>
  <si>
    <t>第7連隊</t>
  </si>
  <si>
    <t>第1大隊</t>
  </si>
  <si>
    <t>第2大隊</t>
  </si>
  <si>
    <t>第3大隊</t>
  </si>
  <si>
    <t>150 mm Howitzer</t>
    <phoneticPr fontId="9" type="noConversion"/>
  </si>
  <si>
    <r>
      <t xml:space="preserve">150 </t>
    </r>
    <r>
      <rPr>
        <b/>
        <sz val="10"/>
        <rFont val="Adobe 黑体 Std R"/>
        <charset val="134"/>
      </rPr>
      <t>妈妈</t>
    </r>
    <r>
      <rPr>
        <b/>
        <sz val="10"/>
        <rFont val="Arial"/>
      </rPr>
      <t>Howitzer</t>
    </r>
    <phoneticPr fontId="9" type="noConversion"/>
  </si>
  <si>
    <t>150 mm Mortar</t>
    <phoneticPr fontId="9" type="noConversion"/>
  </si>
  <si>
    <t xml:space="preserve">   大正十一年式70mm曲射步兵炮 </t>
  </si>
  <si>
    <t>Type 11 37 mm Infantry Gun</t>
  </si>
  <si>
    <t>曲射步兵砲</t>
    <phoneticPr fontId="9" type="noConversion"/>
  </si>
  <si>
    <t>Infantry mortar</t>
    <phoneticPr fontId="9" type="noConversion"/>
  </si>
  <si>
    <t>Infantry gun</t>
    <phoneticPr fontId="9" type="noConversion"/>
  </si>
  <si>
    <t>Infantry gun</t>
    <phoneticPr fontId="9" type="noConversion"/>
  </si>
  <si>
    <t>Infantry mortar</t>
    <phoneticPr fontId="9" type="noConversion"/>
  </si>
  <si>
    <t>Chinese</t>
    <phoneticPr fontId="9" type="noConversion"/>
  </si>
  <si>
    <t>Japanese</t>
    <phoneticPr fontId="9" type="noConversion"/>
  </si>
  <si>
    <t>English</t>
    <phoneticPr fontId="9" type="noConversion"/>
  </si>
  <si>
    <t>Links</t>
    <phoneticPr fontId="9" type="noConversion"/>
  </si>
  <si>
    <t>41 Model Mountain Gun</t>
    <phoneticPr fontId="9" type="noConversion"/>
  </si>
  <si>
    <t>狙擊砲</t>
    <phoneticPr fontId="9" type="noConversion"/>
  </si>
  <si>
    <t>擲彈筒</t>
    <phoneticPr fontId="9" type="noConversion"/>
  </si>
  <si>
    <t>拳铳</t>
  </si>
  <si>
    <t>Handgun</t>
    <phoneticPr fontId="9" type="noConversion"/>
  </si>
  <si>
    <t>步枪</t>
  </si>
  <si>
    <t>小铳</t>
  </si>
  <si>
    <t>卡宾枪</t>
  </si>
  <si>
    <t>Machine gun</t>
    <phoneticPr fontId="9" type="noConversion"/>
  </si>
  <si>
    <t>曲射步兵砲</t>
    <phoneticPr fontId="9" type="noConversion"/>
  </si>
  <si>
    <t>轻机关铳</t>
    <phoneticPr fontId="9" type="noConversion"/>
  </si>
  <si>
    <t>Rifle</t>
    <phoneticPr fontId="9" type="noConversion"/>
  </si>
  <si>
    <t>手榴弹</t>
    <phoneticPr fontId="9" type="noConversion"/>
  </si>
  <si>
    <t>平射步兵砲</t>
    <phoneticPr fontId="9" type="noConversion"/>
  </si>
  <si>
    <t>轻机关铳</t>
    <phoneticPr fontId="9" type="noConversion"/>
  </si>
  <si>
    <t>Light machine gun</t>
    <phoneticPr fontId="9" type="noConversion"/>
  </si>
  <si>
    <r>
      <t xml:space="preserve"> </t>
    </r>
    <r>
      <rPr>
        <sz val="10"/>
        <rFont val="华文楷体"/>
        <charset val="134"/>
      </rPr>
      <t>手枪</t>
    </r>
  </si>
  <si>
    <t>三一式山砲</t>
    <phoneticPr fontId="9" type="noConversion"/>
  </si>
  <si>
    <t>四一式山砲</t>
  </si>
  <si>
    <t>四一式山砲</t>
    <phoneticPr fontId="9" type="noConversion"/>
  </si>
  <si>
    <t>十五糎榴弹砲</t>
    <phoneticPr fontId="9" type="noConversion"/>
  </si>
  <si>
    <t>发烟筒</t>
    <phoneticPr fontId="9" type="noConversion"/>
  </si>
  <si>
    <t>步兵第22連隊</t>
    <phoneticPr fontId="9" type="noConversion"/>
  </si>
  <si>
    <t>第1大隊</t>
    <phoneticPr fontId="9" type="noConversion"/>
  </si>
  <si>
    <t>第2 大隊</t>
    <phoneticPr fontId="9" type="noConversion"/>
  </si>
  <si>
    <t>第三師團</t>
    <phoneticPr fontId="9" type="noConversion"/>
  </si>
  <si>
    <t>第二一野戰高射砲隊</t>
  </si>
  <si>
    <t>第三師團</t>
    <phoneticPr fontId="9" type="noConversion"/>
  </si>
  <si>
    <t>22nd Infantry battalion</t>
    <phoneticPr fontId="9" type="noConversion"/>
  </si>
  <si>
    <t>第一野戰高射砲隊</t>
    <phoneticPr fontId="9" type="noConversion"/>
  </si>
  <si>
    <t>1st Field Flak Company of the 3rd division</t>
    <phoneticPr fontId="9" type="noConversion"/>
  </si>
  <si>
    <t>2nd Field Flak Company of the 3rd division</t>
    <phoneticPr fontId="9" type="noConversion"/>
  </si>
  <si>
    <t>野戰高射砲</t>
    <phoneticPr fontId="9" type="noConversion"/>
  </si>
  <si>
    <t>Lost damaged Weapons</t>
    <phoneticPr fontId="9" type="noConversion"/>
  </si>
  <si>
    <t>Lost-damaged Other</t>
    <phoneticPr fontId="9" type="noConversion"/>
  </si>
  <si>
    <t>器具</t>
  </si>
  <si>
    <t>器具</t>
    <phoneticPr fontId="9" type="noConversion"/>
  </si>
  <si>
    <t>Tools</t>
  </si>
  <si>
    <t>Tools</t>
    <phoneticPr fontId="9" type="noConversion"/>
  </si>
  <si>
    <t>彈藥箱</t>
  </si>
  <si>
    <t>彈藥箱</t>
    <phoneticPr fontId="9" type="noConversion"/>
  </si>
  <si>
    <t>消炎器</t>
    <phoneticPr fontId="9" type="noConversion"/>
  </si>
  <si>
    <t>第1大隊</t>
    <phoneticPr fontId="9" type="noConversion"/>
  </si>
  <si>
    <t>第2大隊</t>
    <phoneticPr fontId="9" type="noConversion"/>
  </si>
  <si>
    <t>第3大隊</t>
    <phoneticPr fontId="9" type="noConversion"/>
  </si>
  <si>
    <t>Table</t>
    <phoneticPr fontId="9" type="noConversion"/>
  </si>
  <si>
    <t>Brigade Headquarters</t>
    <phoneticPr fontId="9" type="noConversion"/>
  </si>
  <si>
    <t>Brigade Headquarters</t>
    <phoneticPr fontId="9" type="noConversion"/>
  </si>
  <si>
    <t>野戰高射砲</t>
    <phoneticPr fontId="9" type="noConversion"/>
  </si>
  <si>
    <t>擲彈筒</t>
    <phoneticPr fontId="9" type="noConversion"/>
  </si>
  <si>
    <t>小圓匙</t>
    <phoneticPr fontId="9" type="noConversion"/>
  </si>
  <si>
    <t>戰鬥機</t>
    <phoneticPr fontId="9" type="noConversion"/>
  </si>
  <si>
    <t>燒夷彈</t>
    <phoneticPr fontId="9" type="noConversion"/>
  </si>
  <si>
    <t>Table</t>
    <phoneticPr fontId="9" type="noConversion"/>
  </si>
  <si>
    <t>Startdate</t>
    <phoneticPr fontId="9" type="noConversion"/>
  </si>
  <si>
    <t>Enddate</t>
    <phoneticPr fontId="9" type="noConversion"/>
  </si>
  <si>
    <t>Unit_Zh</t>
    <phoneticPr fontId="9" type="noConversion"/>
  </si>
  <si>
    <t>Sub-unit1_Zh</t>
    <phoneticPr fontId="9" type="noConversion"/>
  </si>
  <si>
    <t>Sub-unit2_Zh</t>
    <phoneticPr fontId="9" type="noConversion"/>
  </si>
  <si>
    <t>Sub-unit3_Zh</t>
    <phoneticPr fontId="9" type="noConversion"/>
  </si>
  <si>
    <t>Rifle</t>
    <phoneticPr fontId="9" type="noConversion"/>
  </si>
  <si>
    <t>Light machine gun</t>
    <phoneticPr fontId="9" type="noConversion"/>
  </si>
  <si>
    <t>Machine gun</t>
    <phoneticPr fontId="9" type="noConversion"/>
  </si>
  <si>
    <t>Infantry gun</t>
    <phoneticPr fontId="9" type="noConversion"/>
  </si>
  <si>
    <t>Infantry mortar</t>
    <phoneticPr fontId="9" type="noConversion"/>
  </si>
  <si>
    <t>Handgun</t>
    <phoneticPr fontId="9" type="noConversion"/>
  </si>
  <si>
    <t>Hand grenade</t>
    <phoneticPr fontId="9" type="noConversion"/>
  </si>
  <si>
    <t>31 Model Mountain Gun</t>
    <phoneticPr fontId="9" type="noConversion"/>
  </si>
  <si>
    <t>41 Model Mountain Gun</t>
    <phoneticPr fontId="9" type="noConversion"/>
  </si>
  <si>
    <t>Red: Rifle and Light machine gun compiled</t>
  </si>
  <si>
    <t>步兵第18旅團</t>
  </si>
  <si>
    <t>第19連隊</t>
  </si>
  <si>
    <t>第36連隊</t>
  </si>
  <si>
    <t>山砲兵第9連隊</t>
  </si>
  <si>
    <r>
      <t>榴 = 榴彈 －</t>
    </r>
    <r>
      <rPr>
        <sz val="10"/>
        <rFont val="Verdana"/>
      </rPr>
      <t xml:space="preserve"> </t>
    </r>
    <r>
      <rPr>
        <sz val="10"/>
        <rFont val="Heiti TC Medium"/>
        <charset val="136"/>
      </rPr>
      <t>䨷 = 榴䨷彈</t>
    </r>
  </si>
  <si>
    <t>工兵第9大隊第1中隊</t>
  </si>
  <si>
    <t>獨立重砲兵第2中隊</t>
  </si>
  <si>
    <t>2nd Independent Heavy Artillery Company</t>
  </si>
  <si>
    <t>野戰重砲兵第2連隊第1大隊</t>
  </si>
  <si>
    <t>攻城種砲兵第1連隊第1大隊</t>
  </si>
  <si>
    <t>臨時派遣工兵隊</t>
  </si>
  <si>
    <t>Temporary Dispatched Engineer Squad</t>
  </si>
  <si>
    <t>獨立第3 飛行中隊</t>
  </si>
  <si>
    <t>毗 ＝ 毗式機關铳彈 - 信 = 信號拳铳彈</t>
  </si>
  <si>
    <t>混成第24旅團</t>
  </si>
  <si>
    <t>吳淞支隊</t>
  </si>
  <si>
    <t>Wusong Detachment</t>
  </si>
  <si>
    <t>步兵第14連隊第2大隊</t>
  </si>
  <si>
    <t>步兵第24連隊第1大隊</t>
  </si>
  <si>
    <t>步兵第46連隊第1大隊</t>
  </si>
  <si>
    <t>步兵第48連隊第1大隊</t>
  </si>
  <si>
    <t>獨立山砲兵第3連隊第2大隊</t>
  </si>
  <si>
    <t>工兵第18大隊第2中隊</t>
  </si>
  <si>
    <t>旅團通信隊</t>
  </si>
  <si>
    <t>Brigade Communications Squad</t>
  </si>
  <si>
    <t>1st Company of the  9th Engineer Battalion</t>
    <phoneticPr fontId="9" type="noConversion"/>
  </si>
  <si>
    <t>野戰重砲兵第6連隊第2大隊</t>
    <phoneticPr fontId="9" type="noConversion"/>
  </si>
  <si>
    <t>2nd Battalion of the 6th Heavy Artillery Regiment</t>
    <phoneticPr fontId="9" type="noConversion"/>
  </si>
  <si>
    <t>獨立野戰重砲兵第8連隊第4中隊</t>
    <phoneticPr fontId="9" type="noConversion"/>
  </si>
  <si>
    <t>4th Company of the 68th Independent Heavy Artillery Regiment</t>
    <phoneticPr fontId="9" type="noConversion"/>
  </si>
  <si>
    <t>Powder box</t>
  </si>
  <si>
    <t>Powder box</t>
    <phoneticPr fontId="9" type="noConversion"/>
  </si>
  <si>
    <t>破 = 破甲榴彈 - 榴 = 榴彈</t>
  </si>
  <si>
    <t>破 = 破甲榴彈 - 榴 = 榴彈</t>
    <phoneticPr fontId="9" type="noConversion"/>
  </si>
  <si>
    <t>戰鬥機</t>
  </si>
  <si>
    <t>戰鬥機</t>
    <phoneticPr fontId="9" type="noConversion"/>
  </si>
  <si>
    <t>Fighter aircraft</t>
  </si>
  <si>
    <t>Fighter aircraft</t>
    <phoneticPr fontId="9" type="noConversion"/>
  </si>
  <si>
    <t>Blue: indicates number of soldiers killed in combat along with loss of weapons. Respectively: 45, 2, 11, 5, 59, 121</t>
  </si>
  <si>
    <t>獨立重砲兵第6連隊第2大隊</t>
    <phoneticPr fontId="9" type="noConversion"/>
  </si>
  <si>
    <t>第9師團</t>
    <phoneticPr fontId="9" type="noConversion"/>
  </si>
  <si>
    <t>騎兵第11連隊第1中隊</t>
    <phoneticPr fontId="9" type="noConversion"/>
  </si>
  <si>
    <t>十五糎榴弹砲</t>
  </si>
  <si>
    <t>狙擊砲</t>
  </si>
  <si>
    <t>擲彈筒</t>
  </si>
  <si>
    <t>铳剑</t>
  </si>
  <si>
    <t>小圓匙</t>
  </si>
  <si>
    <t>鐵條鋏</t>
  </si>
  <si>
    <t>木工器具</t>
  </si>
  <si>
    <t>燒夷彈</t>
  </si>
  <si>
    <t>Table</t>
  </si>
  <si>
    <t>Unit_Zh</t>
  </si>
  <si>
    <t>Sub-unit1_Zh</t>
  </si>
  <si>
    <t>Sub-unit2_Zh</t>
  </si>
  <si>
    <t>Sub-unit3_Zh</t>
  </si>
  <si>
    <t>Light machine gun</t>
  </si>
  <si>
    <t>Machine gun</t>
  </si>
  <si>
    <t>Infantry gun</t>
  </si>
  <si>
    <t>机关铳</t>
    <phoneticPr fontId="9" type="noConversion"/>
  </si>
  <si>
    <t>Grenade discharger</t>
    <phoneticPr fontId="9" type="noConversion"/>
  </si>
  <si>
    <t>Bayonet</t>
    <phoneticPr fontId="9" type="noConversion"/>
  </si>
  <si>
    <t>Soup spoon</t>
    <phoneticPr fontId="9" type="noConversion"/>
  </si>
  <si>
    <t>Fighter aircraft</t>
    <phoneticPr fontId="9" type="noConversion"/>
  </si>
  <si>
    <t>Incendiary bomb</t>
    <phoneticPr fontId="9" type="noConversion"/>
  </si>
  <si>
    <t>Notes</t>
    <phoneticPr fontId="9" type="noConversion"/>
  </si>
  <si>
    <t>5.2</t>
    <phoneticPr fontId="9" type="noConversion"/>
  </si>
  <si>
    <t>第9師團</t>
    <phoneticPr fontId="9" type="noConversion"/>
  </si>
  <si>
    <t>步兵第6旅團</t>
    <phoneticPr fontId="9" type="noConversion"/>
  </si>
  <si>
    <t>第7連隊</t>
    <phoneticPr fontId="9" type="noConversion"/>
  </si>
  <si>
    <t>Red: Rifle and Light machine gun compiled</t>
    <phoneticPr fontId="9" type="noConversion"/>
  </si>
  <si>
    <t>5.2</t>
    <phoneticPr fontId="9" type="noConversion"/>
  </si>
  <si>
    <t>第9師團</t>
    <phoneticPr fontId="9" type="noConversion"/>
  </si>
  <si>
    <t>步兵第18旅團</t>
    <phoneticPr fontId="9" type="noConversion"/>
  </si>
  <si>
    <t>第19連隊</t>
    <phoneticPr fontId="9" type="noConversion"/>
  </si>
  <si>
    <t>第36連隊</t>
    <phoneticPr fontId="9" type="noConversion"/>
  </si>
  <si>
    <t>山砲兵第9連隊</t>
    <phoneticPr fontId="9" type="noConversion"/>
  </si>
  <si>
    <t>第1大隊</t>
    <phoneticPr fontId="9" type="noConversion"/>
  </si>
  <si>
    <r>
      <t>榴 = 榴彈 －</t>
    </r>
    <r>
      <rPr>
        <sz val="10"/>
        <rFont val="Verdana"/>
      </rPr>
      <t xml:space="preserve"> </t>
    </r>
    <r>
      <rPr>
        <sz val="10"/>
        <rFont val="Heiti TC Medium"/>
        <charset val="136"/>
      </rPr>
      <t>䨷 = 榴䨷彈</t>
    </r>
    <phoneticPr fontId="9" type="noConversion"/>
  </si>
  <si>
    <t>第2大隊</t>
    <phoneticPr fontId="9" type="noConversion"/>
  </si>
  <si>
    <t>第3大隊</t>
    <phoneticPr fontId="9" type="noConversion"/>
  </si>
  <si>
    <t>工兵第9大隊第1中隊</t>
    <phoneticPr fontId="9" type="noConversion"/>
  </si>
  <si>
    <t>First Squadron of the 9th Engineers Battalion</t>
    <phoneticPr fontId="9" type="noConversion"/>
  </si>
  <si>
    <t>5.2</t>
    <phoneticPr fontId="9" type="noConversion"/>
  </si>
  <si>
    <t>第9師團</t>
    <phoneticPr fontId="9" type="noConversion"/>
  </si>
  <si>
    <t>輜重兵第9大隊第3中隊</t>
    <phoneticPr fontId="9" type="noConversion"/>
  </si>
  <si>
    <t>3rd Squadron of the 9th Supply Battalion</t>
    <phoneticPr fontId="9" type="noConversion"/>
  </si>
  <si>
    <t>Blue: indicates number of soldiers killed in combat along with loss of weapons. Respectively:17</t>
    <phoneticPr fontId="9" type="noConversion"/>
  </si>
  <si>
    <t>5.2</t>
    <phoneticPr fontId="9" type="noConversion"/>
  </si>
  <si>
    <t>第9師團</t>
    <phoneticPr fontId="9" type="noConversion"/>
  </si>
  <si>
    <t>獨立戰車第二中隊</t>
    <phoneticPr fontId="9" type="noConversion"/>
  </si>
  <si>
    <t>2nd Independent Tank Company</t>
    <phoneticPr fontId="9" type="noConversion"/>
  </si>
  <si>
    <t>獨立重砲兵第2連隊第1大隊</t>
    <phoneticPr fontId="9" type="noConversion"/>
  </si>
  <si>
    <t>Not listed in this table</t>
    <phoneticPr fontId="9" type="noConversion"/>
  </si>
  <si>
    <t>5.2</t>
    <phoneticPr fontId="9" type="noConversion"/>
  </si>
  <si>
    <t>第9師團</t>
    <phoneticPr fontId="9" type="noConversion"/>
  </si>
  <si>
    <t>2nd Battalion of the 6th Heavy Artillery Regiment</t>
    <phoneticPr fontId="9" type="noConversion"/>
  </si>
  <si>
    <t>獨立野戰重砲兵第8連隊第4中隊</t>
    <phoneticPr fontId="9" type="noConversion"/>
  </si>
  <si>
    <t>4th Company of the 8th Independent Heavy Artillery Regiment</t>
    <phoneticPr fontId="9" type="noConversion"/>
  </si>
  <si>
    <t>Not listed in this table</t>
    <phoneticPr fontId="9" type="noConversion"/>
  </si>
  <si>
    <t>5.2</t>
    <phoneticPr fontId="9" type="noConversion"/>
  </si>
  <si>
    <t>第9師團</t>
    <phoneticPr fontId="9" type="noConversion"/>
  </si>
  <si>
    <t>攻城種砲兵第1連隊第1中隊</t>
    <phoneticPr fontId="9" type="noConversion"/>
  </si>
  <si>
    <t>Wusong Fort Raid Group</t>
    <phoneticPr fontId="9" type="noConversion"/>
  </si>
  <si>
    <t>破 = 破甲榴彈 - 榴 = 榴彈</t>
    <phoneticPr fontId="9" type="noConversion"/>
  </si>
  <si>
    <t>5.2</t>
    <phoneticPr fontId="9" type="noConversion"/>
  </si>
  <si>
    <t>第三師團</t>
    <phoneticPr fontId="9" type="noConversion"/>
  </si>
  <si>
    <t>第一野戰高射砲隊</t>
    <phoneticPr fontId="9" type="noConversion"/>
  </si>
  <si>
    <t>1st Field Flak Company of the 3rd division</t>
    <phoneticPr fontId="9" type="noConversion"/>
  </si>
  <si>
    <t>2nd Field Flak Company of the 3rd division</t>
    <phoneticPr fontId="9" type="noConversion"/>
  </si>
  <si>
    <t>Not listed in this table</t>
    <phoneticPr fontId="9" type="noConversion"/>
  </si>
  <si>
    <t>5.2</t>
    <phoneticPr fontId="9" type="noConversion"/>
  </si>
  <si>
    <t>第9師團</t>
    <phoneticPr fontId="9" type="noConversion"/>
  </si>
  <si>
    <t>臨時派遣工兵隊</t>
    <phoneticPr fontId="9" type="noConversion"/>
  </si>
  <si>
    <t>Temporary Dispatched Engineer Squad</t>
    <phoneticPr fontId="9" type="noConversion"/>
  </si>
  <si>
    <t>獨立第3 飛行中隊</t>
    <phoneticPr fontId="9" type="noConversion"/>
  </si>
  <si>
    <t xml:space="preserve">3rd Independent Flight </t>
    <phoneticPr fontId="9" type="noConversion"/>
  </si>
  <si>
    <t>混成第24旅團</t>
    <phoneticPr fontId="9" type="noConversion"/>
  </si>
  <si>
    <r>
      <t xml:space="preserve">Consumed ammunition </t>
    </r>
    <r>
      <rPr>
        <b/>
        <sz val="10"/>
        <rFont val="Adobe 黑体 Std R"/>
        <charset val="134"/>
      </rPr>
      <t>消费弹药</t>
    </r>
    <phoneticPr fontId="9" type="noConversion"/>
  </si>
  <si>
    <t>Lost damaged Weapons</t>
    <phoneticPr fontId="9" type="noConversion"/>
  </si>
  <si>
    <t>Lost-damaged Other</t>
    <phoneticPr fontId="9" type="noConversion"/>
  </si>
  <si>
    <t>轻机关铳</t>
    <phoneticPr fontId="9" type="noConversion"/>
  </si>
  <si>
    <t>曲射步兵砲</t>
    <phoneticPr fontId="9" type="noConversion"/>
  </si>
  <si>
    <t>三一式山砲</t>
    <phoneticPr fontId="9" type="noConversion"/>
  </si>
  <si>
    <t>四一式山砲</t>
    <phoneticPr fontId="9" type="noConversion"/>
  </si>
  <si>
    <t>十五糎臼砲</t>
    <phoneticPr fontId="9" type="noConversion"/>
  </si>
  <si>
    <t>十五糎榴弹砲</t>
    <phoneticPr fontId="9" type="noConversion"/>
  </si>
  <si>
    <t>狙擊砲</t>
    <phoneticPr fontId="9" type="noConversion"/>
  </si>
  <si>
    <t>加農砲</t>
    <phoneticPr fontId="9" type="noConversion"/>
  </si>
  <si>
    <t>土工器具</t>
    <phoneticPr fontId="9" type="noConversion"/>
  </si>
  <si>
    <t>木工器具</t>
    <phoneticPr fontId="9" type="noConversion"/>
  </si>
  <si>
    <t>Woodwork tool</t>
    <phoneticPr fontId="9" type="noConversion"/>
  </si>
  <si>
    <t>Earthmoving tools</t>
    <phoneticPr fontId="9" type="noConversion"/>
  </si>
  <si>
    <t>其它器具</t>
    <phoneticPr fontId="9" type="noConversion"/>
  </si>
  <si>
    <t>Other</t>
    <phoneticPr fontId="9" type="noConversion"/>
  </si>
  <si>
    <r>
      <t>5346</t>
    </r>
    <r>
      <rPr>
        <sz val="10"/>
        <rFont val="Libian SC Regular"/>
      </rPr>
      <t>毗</t>
    </r>
    <phoneticPr fontId="9" type="noConversion"/>
  </si>
  <si>
    <t>铳剑</t>
    <phoneticPr fontId="9" type="noConversion"/>
  </si>
  <si>
    <t>拳铳</t>
    <phoneticPr fontId="9" type="noConversion"/>
  </si>
  <si>
    <r>
      <t>信 = 信</t>
    </r>
    <r>
      <rPr>
        <sz val="10"/>
        <rFont val="Apple LiGothic Medium"/>
      </rPr>
      <t>號拳</t>
    </r>
    <r>
      <rPr>
        <sz val="10"/>
        <rFont val="Heiti TC Medium"/>
        <charset val="136"/>
      </rPr>
      <t>铳</t>
    </r>
    <r>
      <rPr>
        <sz val="10"/>
        <rFont val="Apple LiGothic Medium"/>
      </rPr>
      <t>彈 flare gun</t>
    </r>
    <phoneticPr fontId="9" type="noConversion"/>
  </si>
  <si>
    <t>Summary table for 1.2-4.2</t>
    <phoneticPr fontId="9" type="noConversion"/>
  </si>
  <si>
    <t>步兵第14連隊第2大隊</t>
    <phoneticPr fontId="9" type="noConversion"/>
  </si>
  <si>
    <t>Not listed in this table</t>
    <phoneticPr fontId="9" type="noConversion"/>
  </si>
  <si>
    <t>5.2</t>
    <phoneticPr fontId="9" type="noConversion"/>
  </si>
  <si>
    <t>混成第24旅團</t>
    <phoneticPr fontId="9" type="noConversion"/>
  </si>
  <si>
    <t>步兵第24連隊第4中隊</t>
    <phoneticPr fontId="9" type="noConversion"/>
  </si>
  <si>
    <t>4th Company of the 24th Infantry Regiment</t>
    <phoneticPr fontId="9" type="noConversion"/>
  </si>
  <si>
    <t>混成第24旅團</t>
    <phoneticPr fontId="9" type="noConversion"/>
  </si>
  <si>
    <t>步兵第46連隊第1大隊</t>
    <phoneticPr fontId="9" type="noConversion"/>
  </si>
  <si>
    <t>步兵第48連隊第1大隊</t>
    <phoneticPr fontId="9" type="noConversion"/>
  </si>
  <si>
    <t>獨立山砲兵第3連隊第2大隊</t>
    <phoneticPr fontId="9" type="noConversion"/>
  </si>
  <si>
    <t>混成第24旅團</t>
    <phoneticPr fontId="9" type="noConversion"/>
  </si>
  <si>
    <t>工兵第18大隊第2中隊</t>
    <phoneticPr fontId="9" type="noConversion"/>
  </si>
  <si>
    <t>2nd Company of the 18th Engineer Battalion</t>
    <phoneticPr fontId="9" type="noConversion"/>
  </si>
  <si>
    <t>Not listed in this table</t>
    <phoneticPr fontId="9" type="noConversion"/>
  </si>
  <si>
    <t>旅團通信隊</t>
    <phoneticPr fontId="9" type="noConversion"/>
  </si>
  <si>
    <t>Brigade Communications Squad</t>
    <phoneticPr fontId="9" type="noConversion"/>
  </si>
  <si>
    <t>第11師團</t>
    <phoneticPr fontId="9" type="noConversion"/>
  </si>
  <si>
    <t>步兵第10旅團</t>
    <phoneticPr fontId="9" type="noConversion"/>
  </si>
  <si>
    <t>步兵第22連隊</t>
    <phoneticPr fontId="9" type="noConversion"/>
  </si>
  <si>
    <t>11th Division</t>
    <phoneticPr fontId="9" type="noConversion"/>
  </si>
  <si>
    <t>10th Infantry Brigade</t>
    <phoneticPr fontId="9" type="noConversion"/>
  </si>
  <si>
    <t>22nd Infantry Regiment</t>
    <phoneticPr fontId="9" type="noConversion"/>
  </si>
  <si>
    <t>步兵第22旅團</t>
    <phoneticPr fontId="9" type="noConversion"/>
  </si>
  <si>
    <t>步兵第43連隊</t>
    <phoneticPr fontId="9" type="noConversion"/>
  </si>
  <si>
    <t>22nd Infantry Brigade</t>
    <phoneticPr fontId="9" type="noConversion"/>
  </si>
  <si>
    <t>43rd Infantry Regiment</t>
    <phoneticPr fontId="9" type="noConversion"/>
  </si>
  <si>
    <t>步兵第44連隊</t>
    <phoneticPr fontId="9" type="noConversion"/>
  </si>
  <si>
    <t>44th Infantry Regiment</t>
    <phoneticPr fontId="9" type="noConversion"/>
  </si>
  <si>
    <t>1st Company of the 11th Cavalry Brigade</t>
    <phoneticPr fontId="9" type="noConversion"/>
  </si>
  <si>
    <t>山砲兵第11連隊第3大隊</t>
    <phoneticPr fontId="9" type="noConversion"/>
  </si>
  <si>
    <t>11th Division</t>
    <phoneticPr fontId="9" type="noConversion"/>
  </si>
  <si>
    <t>3rd Battalion of the 11th Mountain Artillery Regiment</t>
    <phoneticPr fontId="9" type="noConversion"/>
  </si>
  <si>
    <t>5.2</t>
    <phoneticPr fontId="9" type="noConversion"/>
  </si>
  <si>
    <t>第11師團</t>
    <phoneticPr fontId="9" type="noConversion"/>
  </si>
  <si>
    <t>工兵第11大隊第1中隊</t>
    <phoneticPr fontId="9" type="noConversion"/>
  </si>
  <si>
    <t>1stCompany of the 11th Engineer Battalion</t>
    <phoneticPr fontId="9" type="noConversion"/>
  </si>
  <si>
    <t>Communications Squad</t>
    <phoneticPr fontId="9" type="noConversion"/>
  </si>
  <si>
    <t>輜重兵第11大隊第14中隊</t>
    <phoneticPr fontId="9" type="noConversion"/>
  </si>
  <si>
    <t>3rd Company of the 11th Supply Battalion</t>
    <phoneticPr fontId="9" type="noConversion"/>
  </si>
  <si>
    <t>狙 = 狙擊砲彈</t>
    <phoneticPr fontId="9" type="noConversion"/>
  </si>
  <si>
    <r>
      <t>狙</t>
    </r>
    <r>
      <rPr>
        <sz val="10"/>
        <rFont val="Verdana"/>
      </rPr>
      <t xml:space="preserve"> = </t>
    </r>
    <r>
      <rPr>
        <sz val="10"/>
        <rFont val="Libian SC Regular"/>
      </rPr>
      <t>狙</t>
    </r>
    <r>
      <rPr>
        <sz val="10"/>
        <rFont val="Noto Sans Japanese Thin"/>
      </rPr>
      <t>擊砲彈</t>
    </r>
    <phoneticPr fontId="9" type="noConversion"/>
  </si>
  <si>
    <t>十糎加農砲</t>
    <phoneticPr fontId="9" type="noConversion"/>
  </si>
  <si>
    <t>Type 14 10 mm Cannon</t>
  </si>
  <si>
    <t>150 mm Mortar</t>
    <phoneticPr fontId="9" type="noConversion"/>
  </si>
  <si>
    <r>
      <t xml:space="preserve">150 </t>
    </r>
    <r>
      <rPr>
        <b/>
        <sz val="10"/>
        <rFont val="Adobe 黑体 Std R"/>
        <charset val="134"/>
      </rPr>
      <t>妈妈</t>
    </r>
    <r>
      <rPr>
        <b/>
        <sz val="10"/>
        <rFont val="Arial"/>
      </rPr>
      <t>Howitzer</t>
    </r>
    <phoneticPr fontId="9" type="noConversion"/>
  </si>
  <si>
    <t>BULLETS</t>
  </si>
  <si>
    <t>SHELLS</t>
  </si>
  <si>
    <t>Bullets</t>
  </si>
  <si>
    <t>Shells</t>
  </si>
  <si>
    <t>Grenades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</si>
</sst>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0"/>
      <name val="Verdana"/>
    </font>
    <font>
      <b/>
      <sz val="10"/>
      <name val="Verdana"/>
    </font>
    <font>
      <b/>
      <sz val="10"/>
      <name val="Verdana"/>
    </font>
    <font>
      <sz val="10"/>
      <name val="Verdana"/>
    </font>
    <font>
      <b/>
      <sz val="10"/>
      <name val="Verdana"/>
    </font>
    <font>
      <sz val="10"/>
      <name val="Verdana"/>
    </font>
    <font>
      <b/>
      <sz val="10"/>
      <name val="Verdana"/>
    </font>
    <font>
      <sz val="10"/>
      <name val="Verdana"/>
    </font>
    <font>
      <b/>
      <sz val="10"/>
      <name val="Verdana"/>
    </font>
    <font>
      <sz val="8"/>
      <name val="Verdana"/>
    </font>
    <font>
      <sz val="10"/>
      <name val="Libian SC Regular"/>
    </font>
    <font>
      <sz val="10"/>
      <name val="Noto Sans Japanese Thin"/>
    </font>
    <font>
      <sz val="10"/>
      <name val="Arial"/>
    </font>
    <font>
      <b/>
      <sz val="10"/>
      <name val="Arial"/>
    </font>
    <font>
      <sz val="10"/>
      <color indexed="12"/>
      <name val="Arial"/>
    </font>
    <font>
      <sz val="10"/>
      <name val="BiauKai"/>
    </font>
    <font>
      <b/>
      <sz val="10"/>
      <name val="BiauKai"/>
    </font>
    <font>
      <sz val="12"/>
      <color indexed="12"/>
      <name val="BiauKai"/>
    </font>
    <font>
      <sz val="12"/>
      <name val="BiauKai"/>
    </font>
    <font>
      <b/>
      <sz val="15"/>
      <name val="Libian SC Regular"/>
    </font>
    <font>
      <u/>
      <sz val="10"/>
      <color indexed="12"/>
      <name val="Verdana"/>
    </font>
    <font>
      <sz val="10"/>
      <name val="Adobe 黑体 Std R"/>
      <charset val="134"/>
    </font>
    <font>
      <b/>
      <sz val="10"/>
      <name val="Adobe 黑体 Std R"/>
      <charset val="134"/>
    </font>
    <font>
      <sz val="10"/>
      <name val="华文楷体"/>
      <charset val="134"/>
    </font>
    <font>
      <b/>
      <sz val="10"/>
      <name val="华文楷体"/>
      <charset val="134"/>
    </font>
    <font>
      <u/>
      <sz val="10"/>
      <color indexed="12"/>
      <name val="华文楷体"/>
      <charset val="134"/>
    </font>
    <font>
      <sz val="12"/>
      <name val="华文楷体"/>
      <charset val="134"/>
    </font>
    <font>
      <b/>
      <sz val="12"/>
      <name val="Arial"/>
    </font>
    <font>
      <sz val="10"/>
      <name val="Apple LiGothic Medium"/>
    </font>
    <font>
      <sz val="10"/>
      <name val="Heiti TC Medium"/>
      <charset val="136"/>
    </font>
    <font>
      <sz val="10"/>
      <color indexed="10"/>
      <name val="Verdana"/>
    </font>
    <font>
      <sz val="10"/>
      <color indexed="12"/>
      <name val="Verdana"/>
    </font>
    <font>
      <sz val="10"/>
      <color indexed="10"/>
      <name val="Arial"/>
    </font>
    <font>
      <b/>
      <sz val="10"/>
      <name val="Libian SC Regular"/>
    </font>
    <font>
      <sz val="10"/>
      <color indexed="18"/>
      <name val="Verdana"/>
    </font>
    <font>
      <sz val="10"/>
      <name val="Verdana"/>
    </font>
    <font>
      <u/>
      <sz val="10"/>
      <color indexed="20"/>
      <name val="Verdana"/>
    </font>
    <font>
      <b/>
      <sz val="10"/>
      <name val="Verdana"/>
      <family val="2"/>
    </font>
    <font>
      <sz val="10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/>
  </cellStyleXfs>
  <cellXfs count="139">
    <xf numFmtId="0" fontId="0" fillId="0" borderId="0" xfId="0"/>
    <xf numFmtId="0" fontId="12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3" fillId="0" borderId="0" xfId="0" applyFont="1" applyAlignment="1">
      <alignment horizontal="center"/>
    </xf>
    <xf numFmtId="0" fontId="19" fillId="0" borderId="0" xfId="0" applyFont="1"/>
    <xf numFmtId="0" fontId="20" fillId="0" borderId="0" xfId="1" applyAlignment="1" applyProtection="1"/>
    <xf numFmtId="0" fontId="21" fillId="0" borderId="0" xfId="0" applyFont="1"/>
    <xf numFmtId="0" fontId="12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5" fillId="0" borderId="0" xfId="1" applyFont="1" applyAlignment="1" applyProtection="1"/>
    <xf numFmtId="0" fontId="26" fillId="0" borderId="0" xfId="0" applyFont="1"/>
    <xf numFmtId="0" fontId="23" fillId="0" borderId="0" xfId="0" applyFont="1"/>
    <xf numFmtId="0" fontId="2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left"/>
    </xf>
    <xf numFmtId="0" fontId="20" fillId="0" borderId="0" xfId="1" applyAlignment="1" applyProtection="1">
      <alignment horizontal="left"/>
    </xf>
    <xf numFmtId="0" fontId="27" fillId="0" borderId="0" xfId="0" applyFont="1"/>
    <xf numFmtId="0" fontId="28" fillId="0" borderId="0" xfId="0" applyFont="1"/>
    <xf numFmtId="0" fontId="30" fillId="0" borderId="0" xfId="0" applyFont="1"/>
    <xf numFmtId="0" fontId="25" fillId="0" borderId="0" xfId="1" applyFont="1" applyAlignment="1" applyProtection="1">
      <alignment horizontal="left"/>
    </xf>
    <xf numFmtId="0" fontId="8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18" fillId="2" borderId="0" xfId="0" applyFont="1" applyFill="1"/>
    <xf numFmtId="0" fontId="12" fillId="2" borderId="0" xfId="0" applyFont="1" applyFill="1"/>
    <xf numFmtId="0" fontId="23" fillId="2" borderId="0" xfId="0" applyFont="1" applyFill="1"/>
    <xf numFmtId="0" fontId="7" fillId="0" borderId="0" xfId="0" applyFont="1"/>
    <xf numFmtId="0" fontId="7" fillId="2" borderId="0" xfId="0" applyFont="1" applyFill="1"/>
    <xf numFmtId="0" fontId="0" fillId="4" borderId="0" xfId="0" applyFill="1"/>
    <xf numFmtId="0" fontId="18" fillId="4" borderId="0" xfId="0" applyFont="1" applyFill="1"/>
    <xf numFmtId="0" fontId="12" fillId="4" borderId="0" xfId="0" applyFont="1" applyFill="1"/>
    <xf numFmtId="0" fontId="7" fillId="4" borderId="0" xfId="0" applyFont="1" applyFill="1"/>
    <xf numFmtId="0" fontId="21" fillId="2" borderId="0" xfId="0" applyFont="1" applyFill="1"/>
    <xf numFmtId="0" fontId="0" fillId="0" borderId="0" xfId="0" applyFill="1"/>
    <xf numFmtId="0" fontId="28" fillId="0" borderId="0" xfId="0" applyFont="1" applyFill="1"/>
    <xf numFmtId="0" fontId="12" fillId="0" borderId="0" xfId="0" applyFont="1" applyFill="1"/>
    <xf numFmtId="0" fontId="13" fillId="2" borderId="0" xfId="0" applyFont="1" applyFill="1" applyAlignment="1">
      <alignment horizontal="center"/>
    </xf>
    <xf numFmtId="0" fontId="31" fillId="0" borderId="0" xfId="0" applyFont="1"/>
    <xf numFmtId="0" fontId="0" fillId="2" borderId="0" xfId="0" applyFill="1" applyAlignment="1">
      <alignment horizontal="left"/>
    </xf>
    <xf numFmtId="0" fontId="12" fillId="2" borderId="0" xfId="0" applyFont="1" applyFill="1"/>
    <xf numFmtId="0" fontId="12" fillId="0" borderId="0" xfId="0" applyFont="1"/>
    <xf numFmtId="0" fontId="18" fillId="0" borderId="0" xfId="0" applyFont="1"/>
    <xf numFmtId="0" fontId="18" fillId="2" borderId="0" xfId="0" applyFont="1" applyFill="1"/>
    <xf numFmtId="0" fontId="0" fillId="0" borderId="0" xfId="0"/>
    <xf numFmtId="0" fontId="12" fillId="0" borderId="0" xfId="0" applyFont="1" applyAlignment="1"/>
    <xf numFmtId="0" fontId="12" fillId="4" borderId="0" xfId="0" applyFont="1" applyFill="1" applyAlignment="1"/>
    <xf numFmtId="0" fontId="12" fillId="2" borderId="0" xfId="0" applyFont="1" applyFill="1" applyAlignment="1"/>
    <xf numFmtId="0" fontId="18" fillId="0" borderId="0" xfId="0" applyFont="1" applyFill="1"/>
    <xf numFmtId="0" fontId="28" fillId="4" borderId="0" xfId="0" applyFont="1" applyFill="1"/>
    <xf numFmtId="0" fontId="23" fillId="2" borderId="0" xfId="0" applyFont="1" applyFill="1" applyAlignment="1">
      <alignment horizontal="left"/>
    </xf>
    <xf numFmtId="0" fontId="13" fillId="2" borderId="0" xfId="0" applyFont="1" applyFill="1"/>
    <xf numFmtId="0" fontId="7" fillId="0" borderId="0" xfId="0" applyFont="1" applyFill="1"/>
    <xf numFmtId="0" fontId="0" fillId="0" borderId="0" xfId="0"/>
    <xf numFmtId="0" fontId="0" fillId="0" borderId="0" xfId="0" applyAlignment="1"/>
    <xf numFmtId="0" fontId="31" fillId="2" borderId="0" xfId="0" applyFont="1" applyFill="1"/>
    <xf numFmtId="0" fontId="23" fillId="0" borderId="0" xfId="0" applyFont="1" applyFill="1"/>
    <xf numFmtId="0" fontId="28" fillId="2" borderId="0" xfId="0" applyFont="1" applyFill="1"/>
    <xf numFmtId="0" fontId="30" fillId="2" borderId="0" xfId="0" applyFont="1" applyFill="1"/>
    <xf numFmtId="0" fontId="26" fillId="2" borderId="0" xfId="0" applyFont="1" applyFill="1"/>
    <xf numFmtId="0" fontId="13" fillId="2" borderId="0" xfId="0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13" fillId="0" borderId="0" xfId="0" applyFont="1" applyFill="1" applyAlignment="1">
      <alignment horizontal="center"/>
    </xf>
    <xf numFmtId="0" fontId="13" fillId="0" borderId="0" xfId="0" applyFont="1" applyFill="1"/>
    <xf numFmtId="0" fontId="4" fillId="2" borderId="0" xfId="0" applyFont="1" applyFill="1" applyAlignment="1">
      <alignment horizontal="left"/>
    </xf>
    <xf numFmtId="0" fontId="31" fillId="0" borderId="0" xfId="0" applyFont="1" applyFill="1"/>
    <xf numFmtId="0" fontId="5" fillId="0" borderId="0" xfId="0" applyFont="1"/>
    <xf numFmtId="0" fontId="34" fillId="0" borderId="0" xfId="0" applyFont="1" applyFill="1"/>
    <xf numFmtId="14" fontId="0" fillId="0" borderId="0" xfId="0" applyNumberFormat="1" applyFill="1"/>
    <xf numFmtId="14" fontId="0" fillId="2" borderId="0" xfId="0" applyNumberFormat="1" applyFill="1"/>
    <xf numFmtId="0" fontId="13" fillId="0" borderId="0" xfId="0" applyFont="1"/>
    <xf numFmtId="0" fontId="0" fillId="0" borderId="0" xfId="0"/>
    <xf numFmtId="0" fontId="35" fillId="2" borderId="0" xfId="0" applyFont="1" applyFill="1"/>
    <xf numFmtId="0" fontId="35" fillId="0" borderId="0" xfId="0" applyFont="1" applyFill="1"/>
    <xf numFmtId="0" fontId="4" fillId="0" borderId="0" xfId="0" applyFont="1" applyFill="1" applyAlignment="1">
      <alignment horizontal="left"/>
    </xf>
    <xf numFmtId="0" fontId="26" fillId="0" borderId="0" xfId="0" applyFont="1" applyFill="1"/>
    <xf numFmtId="0" fontId="24" fillId="0" borderId="0" xfId="0" applyFont="1" applyFill="1" applyAlignment="1">
      <alignment horizontal="center"/>
    </xf>
    <xf numFmtId="0" fontId="13" fillId="0" borderId="0" xfId="0" applyFont="1" applyFill="1" applyAlignment="1">
      <alignment horizontal="left"/>
    </xf>
    <xf numFmtId="0" fontId="30" fillId="0" borderId="0" xfId="0" applyFont="1" applyFill="1"/>
    <xf numFmtId="0" fontId="21" fillId="0" borderId="0" xfId="0" applyFont="1" applyFill="1"/>
    <xf numFmtId="0" fontId="3" fillId="0" borderId="0" xfId="0" applyFont="1" applyFill="1"/>
    <xf numFmtId="0" fontId="2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4" fontId="35" fillId="0" borderId="0" xfId="0" applyNumberFormat="1" applyFont="1" applyFill="1"/>
    <xf numFmtId="0" fontId="10" fillId="0" borderId="0" xfId="0" applyFont="1" applyFill="1"/>
    <xf numFmtId="0" fontId="8" fillId="2" borderId="0" xfId="0" applyFont="1" applyFill="1" applyAlignment="1">
      <alignment horizontal="center"/>
    </xf>
    <xf numFmtId="0" fontId="0" fillId="0" borderId="0" xfId="0"/>
    <xf numFmtId="0" fontId="12" fillId="0" borderId="0" xfId="0" applyFont="1"/>
    <xf numFmtId="0" fontId="13" fillId="0" borderId="0" xfId="0" applyFont="1"/>
    <xf numFmtId="0" fontId="24" fillId="6" borderId="0" xfId="0" applyFont="1" applyFill="1" applyAlignment="1">
      <alignment horizontal="center"/>
    </xf>
    <xf numFmtId="0" fontId="13" fillId="6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12" fillId="0" borderId="0" xfId="0" applyFont="1"/>
    <xf numFmtId="0" fontId="23" fillId="7" borderId="0" xfId="0" applyFont="1" applyFill="1" applyAlignment="1">
      <alignment horizontal="left"/>
    </xf>
    <xf numFmtId="0" fontId="13" fillId="7" borderId="0" xfId="0" applyFont="1" applyFill="1" applyAlignment="1">
      <alignment horizontal="left"/>
    </xf>
    <xf numFmtId="0" fontId="26" fillId="8" borderId="0" xfId="0" applyFont="1" applyFill="1"/>
    <xf numFmtId="0" fontId="13" fillId="8" borderId="0" xfId="0" applyFont="1" applyFill="1" applyAlignment="1">
      <alignment horizontal="left"/>
    </xf>
    <xf numFmtId="0" fontId="18" fillId="8" borderId="0" xfId="0" applyFont="1" applyFill="1"/>
    <xf numFmtId="0" fontId="23" fillId="8" borderId="0" xfId="0" applyFont="1" applyFill="1"/>
    <xf numFmtId="0" fontId="13" fillId="8" borderId="0" xfId="0" applyFont="1" applyFill="1"/>
    <xf numFmtId="0" fontId="13" fillId="8" borderId="0" xfId="0" applyFont="1" applyFill="1" applyAlignment="1">
      <alignment horizontal="center"/>
    </xf>
    <xf numFmtId="0" fontId="13" fillId="7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0" fillId="0" borderId="0" xfId="0"/>
    <xf numFmtId="0" fontId="8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18" fillId="0" borderId="0" xfId="0" applyFont="1"/>
    <xf numFmtId="0" fontId="18" fillId="2" borderId="0" xfId="0" applyFont="1" applyFill="1"/>
    <xf numFmtId="0" fontId="0" fillId="0" borderId="0" xfId="0"/>
    <xf numFmtId="0" fontId="12" fillId="0" borderId="0" xfId="0" applyFont="1"/>
    <xf numFmtId="0" fontId="18" fillId="4" borderId="0" xfId="0" applyFont="1" applyFill="1"/>
    <xf numFmtId="0" fontId="6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13" fillId="0" borderId="0" xfId="0" applyFont="1"/>
    <xf numFmtId="0" fontId="12" fillId="2" borderId="0" xfId="0" applyFont="1" applyFill="1"/>
    <xf numFmtId="0" fontId="32" fillId="0" borderId="0" xfId="0" applyFont="1"/>
    <xf numFmtId="0" fontId="6" fillId="3" borderId="0" xfId="0" applyFont="1" applyFill="1" applyAlignment="1">
      <alignment horizontal="center"/>
    </xf>
    <xf numFmtId="0" fontId="6" fillId="0" borderId="0" xfId="0" applyFont="1" applyAlignment="1"/>
    <xf numFmtId="0" fontId="6" fillId="3" borderId="0" xfId="0" applyFont="1" applyFill="1" applyAlignment="1">
      <alignment horizontal="left"/>
    </xf>
    <xf numFmtId="0" fontId="0" fillId="0" borderId="0" xfId="0" applyAlignment="1"/>
    <xf numFmtId="0" fontId="8" fillId="0" borderId="0" xfId="0" applyFont="1" applyFill="1" applyAlignment="1">
      <alignment horizontal="center"/>
    </xf>
    <xf numFmtId="0" fontId="0" fillId="3" borderId="0" xfId="0" applyFill="1" applyAlignment="1"/>
    <xf numFmtId="0" fontId="6" fillId="5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/>
    <xf numFmtId="0" fontId="6" fillId="0" borderId="0" xfId="0" applyFont="1" applyFill="1" applyAlignment="1">
      <alignment horizontal="center"/>
    </xf>
    <xf numFmtId="0" fontId="37" fillId="0" borderId="0" xfId="0" applyFont="1" applyFill="1"/>
    <xf numFmtId="0" fontId="38" fillId="0" borderId="0" xfId="0" applyFont="1" applyFill="1"/>
  </cellXfs>
  <cellStyles count="3">
    <cellStyle name="Lien hypertexte" xfId="1" builtinId="8"/>
    <cellStyle name="Lien hypertexte visité" xfId="2" builtinId="9" hidden="1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ja.wikipedia.org/wiki/%E4%B8%8B%E5%A3%AB%E5%AE%98" TargetMode="External"/><Relationship Id="rId1" Type="http://schemas.openxmlformats.org/officeDocument/2006/relationships/hyperlink" Target="http://ja.wikipedia.org/wiki/%E5%87%86%E5%A3%AB%E5%AE%9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ja.wikipedia.org/wiki/%E5%87%86%E5%A3%AB%E5%AE%98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://ja.wikipedia.org/wiki/%E5%87%86%E5%A3%AB%E5%AE%98" TargetMode="External"/><Relationship Id="rId1" Type="http://schemas.openxmlformats.org/officeDocument/2006/relationships/hyperlink" Target="http://ja.wikipedia.org/wiki/%E5%87%86%E5%A3%AB%E5%AE%98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ja.wikipedia.org/wiki/%E5%8D%81%E5%9B%9B%E5%B9%B4%E5%BC%8F%E5%8D%81%E7%B3%8E%E5%8A%A0%E8%BE%B2%E7%A0%B2" TargetMode="External"/><Relationship Id="rId3" Type="http://schemas.openxmlformats.org/officeDocument/2006/relationships/hyperlink" Target="http://ja.wikipedia.org/wiki/%E4%B8%89%E5%8D%81%E4%B8%80%E5%B9%B4%E5%BC%8F%E9%80%9F%E5%B0%84%E7%A0%B2" TargetMode="External"/><Relationship Id="rId7" Type="http://schemas.openxmlformats.org/officeDocument/2006/relationships/hyperlink" Target="http://en.wikipedia.org/wiki/Type_10_grenade_discharger" TargetMode="External"/><Relationship Id="rId2" Type="http://schemas.openxmlformats.org/officeDocument/2006/relationships/hyperlink" Target="http://en.wikipedia.org/wiki/Type_3_heavy_machine_gun" TargetMode="External"/><Relationship Id="rId1" Type="http://schemas.openxmlformats.org/officeDocument/2006/relationships/hyperlink" Target="http://en.wikipedia.org/wiki/Type_11_light_machine_gun" TargetMode="External"/><Relationship Id="rId6" Type="http://schemas.openxmlformats.org/officeDocument/2006/relationships/hyperlink" Target="http://en.wikipedia.org/wiki/Type_11_37_mm_Infantry_Gun" TargetMode="External"/><Relationship Id="rId5" Type="http://schemas.openxmlformats.org/officeDocument/2006/relationships/hyperlink" Target="http://m.tiexue.net/3g/thread_4191055_1.html" TargetMode="External"/><Relationship Id="rId4" Type="http://schemas.openxmlformats.org/officeDocument/2006/relationships/hyperlink" Target="http://ja.wikipedia.org/wiki/%E5%9B%9B%E4%B8%80%E5%BC%8F%E5%B1%B1%E7%A0%B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78"/>
  <sheetViews>
    <sheetView topLeftCell="J3" zoomScale="130" zoomScaleNormal="130" workbookViewId="0">
      <selection activeCell="X3" sqref="X1:Y1048576"/>
    </sheetView>
  </sheetViews>
  <sheetFormatPr baseColWidth="10" defaultRowHeight="15"/>
  <cols>
    <col min="1" max="1" width="4.5" customWidth="1"/>
    <col min="2" max="3" width="7.83203125" style="50" bestFit="1" customWidth="1"/>
    <col min="4" max="4" width="2.83203125" style="6" customWidth="1"/>
    <col min="5" max="5" width="11.6640625" style="6" customWidth="1"/>
    <col min="6" max="6" width="6.5" style="6" customWidth="1"/>
    <col min="7" max="7" width="6" style="6" customWidth="1"/>
    <col min="8" max="8" width="8.5" style="1" customWidth="1"/>
    <col min="9" max="9" width="26.5" style="1" customWidth="1"/>
    <col min="10" max="10" width="20.1640625" style="1" customWidth="1"/>
    <col min="11" max="11" width="14.33203125" style="1" customWidth="1"/>
    <col min="12" max="12" width="6.33203125" customWidth="1"/>
    <col min="13" max="13" width="7.5" customWidth="1"/>
    <col min="14" max="14" width="5.5" customWidth="1"/>
    <col min="15" max="15" width="9.33203125" customWidth="1"/>
    <col min="17" max="17" width="5.6640625" customWidth="1"/>
    <col min="18" max="18" width="7" customWidth="1"/>
    <col min="19" max="20" width="6.33203125" customWidth="1"/>
    <col min="21" max="21" width="8.5" customWidth="1"/>
    <col min="22" max="22" width="9" customWidth="1"/>
    <col min="23" max="23" width="9.6640625" customWidth="1"/>
    <col min="24" max="24" width="12.5" style="29" customWidth="1"/>
    <col min="25" max="25" width="10.83203125" style="29" bestFit="1" customWidth="1"/>
    <col min="26" max="26" width="6.83203125" customWidth="1"/>
    <col min="27" max="27" width="6.1640625" customWidth="1"/>
    <col min="28" max="28" width="6.5" customWidth="1"/>
    <col min="29" max="29" width="6.1640625" customWidth="1"/>
    <col min="30" max="30" width="6" customWidth="1"/>
    <col min="31" max="31" width="5.33203125" customWidth="1"/>
    <col min="32" max="32" width="5.5" customWidth="1"/>
    <col min="33" max="33" width="6.1640625" customWidth="1"/>
  </cols>
  <sheetData>
    <row r="1" spans="1:43" ht="17">
      <c r="L1" s="113" t="s">
        <v>297</v>
      </c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1"/>
      <c r="Y1" s="111"/>
      <c r="Z1" s="114"/>
      <c r="AA1" s="114"/>
      <c r="AB1" s="114"/>
      <c r="AC1" s="114"/>
      <c r="AD1" s="114"/>
      <c r="AE1" s="114"/>
      <c r="AF1" s="115" t="s">
        <v>299</v>
      </c>
      <c r="AG1" s="115"/>
      <c r="AH1" s="114" t="s">
        <v>298</v>
      </c>
      <c r="AI1" s="114"/>
      <c r="AJ1" s="114"/>
      <c r="AK1" s="114"/>
      <c r="AL1" s="114"/>
      <c r="AM1" s="114"/>
    </row>
    <row r="2" spans="1:43" s="15" customFormat="1">
      <c r="D2" s="14"/>
      <c r="E2" s="14"/>
      <c r="F2" s="14"/>
      <c r="G2" s="14"/>
      <c r="L2" s="12" t="s">
        <v>376</v>
      </c>
      <c r="M2" s="12" t="s">
        <v>380</v>
      </c>
      <c r="N2" s="12" t="s">
        <v>126</v>
      </c>
      <c r="O2" s="14" t="s">
        <v>244</v>
      </c>
      <c r="P2" s="14" t="s">
        <v>379</v>
      </c>
      <c r="Q2" s="12" t="s">
        <v>373</v>
      </c>
      <c r="R2" s="16" t="s">
        <v>264</v>
      </c>
      <c r="S2" s="16" t="s">
        <v>265</v>
      </c>
      <c r="T2" s="6" t="s">
        <v>387</v>
      </c>
      <c r="U2" s="6" t="s">
        <v>389</v>
      </c>
      <c r="V2" s="15" t="s">
        <v>232</v>
      </c>
      <c r="W2" s="15" t="s">
        <v>390</v>
      </c>
      <c r="X2" s="96" t="s">
        <v>2</v>
      </c>
      <c r="Y2" s="96" t="s">
        <v>2</v>
      </c>
      <c r="Z2" s="12" t="s">
        <v>376</v>
      </c>
      <c r="AA2" s="12" t="s">
        <v>380</v>
      </c>
      <c r="AB2" s="12" t="s">
        <v>126</v>
      </c>
      <c r="AC2" s="15" t="s">
        <v>371</v>
      </c>
      <c r="AD2" s="12" t="s">
        <v>373</v>
      </c>
      <c r="AE2" s="15" t="s">
        <v>372</v>
      </c>
      <c r="AF2" s="12" t="s">
        <v>373</v>
      </c>
      <c r="AG2" s="12" t="s">
        <v>376</v>
      </c>
      <c r="AH2" s="12" t="s">
        <v>373</v>
      </c>
      <c r="AI2" s="12" t="s">
        <v>192</v>
      </c>
      <c r="AJ2" s="15" t="s">
        <v>300</v>
      </c>
      <c r="AK2" s="15" t="s">
        <v>301</v>
      </c>
      <c r="AL2" s="15" t="s">
        <v>302</v>
      </c>
      <c r="AM2" s="15" t="s">
        <v>303</v>
      </c>
      <c r="AN2" s="15" t="s">
        <v>304</v>
      </c>
      <c r="AO2" s="15" t="s">
        <v>289</v>
      </c>
      <c r="AP2" s="15" t="s">
        <v>293</v>
      </c>
    </row>
    <row r="3" spans="1:43" s="7" customFormat="1" ht="14">
      <c r="A3" s="7" t="s">
        <v>233</v>
      </c>
      <c r="B3" s="7" t="s">
        <v>18</v>
      </c>
      <c r="C3" s="7" t="s">
        <v>19</v>
      </c>
      <c r="D3" s="7" t="s">
        <v>234</v>
      </c>
      <c r="E3" s="7" t="s">
        <v>235</v>
      </c>
      <c r="F3" s="7" t="s">
        <v>236</v>
      </c>
      <c r="G3" s="7" t="s">
        <v>237</v>
      </c>
      <c r="H3" s="7" t="s">
        <v>114</v>
      </c>
      <c r="I3" s="7" t="s">
        <v>111</v>
      </c>
      <c r="J3" s="7" t="s">
        <v>112</v>
      </c>
      <c r="K3" s="7" t="s">
        <v>113</v>
      </c>
      <c r="L3" s="19" t="s">
        <v>238</v>
      </c>
      <c r="M3" s="19" t="s">
        <v>239</v>
      </c>
      <c r="N3" s="19" t="s">
        <v>240</v>
      </c>
      <c r="O3" s="19" t="s">
        <v>364</v>
      </c>
      <c r="P3" s="19" t="s">
        <v>365</v>
      </c>
      <c r="Q3" s="7" t="s">
        <v>241</v>
      </c>
      <c r="R3" s="7" t="s">
        <v>242</v>
      </c>
      <c r="S3" s="19" t="s">
        <v>251</v>
      </c>
      <c r="T3" s="18" t="s">
        <v>248</v>
      </c>
      <c r="U3" s="18" t="s">
        <v>370</v>
      </c>
      <c r="V3" s="7" t="s">
        <v>358</v>
      </c>
      <c r="W3" s="18" t="s">
        <v>357</v>
      </c>
      <c r="X3" s="97" t="s">
        <v>625</v>
      </c>
      <c r="Y3" s="97" t="s">
        <v>624</v>
      </c>
      <c r="Z3" s="7" t="s">
        <v>238</v>
      </c>
      <c r="AA3" s="7" t="s">
        <v>239</v>
      </c>
      <c r="AB3" s="18" t="s">
        <v>240</v>
      </c>
      <c r="AD3" s="7" t="s">
        <v>241</v>
      </c>
      <c r="AE3" s="7" t="s">
        <v>313</v>
      </c>
      <c r="AF3" s="7" t="s">
        <v>241</v>
      </c>
      <c r="AG3" s="7" t="s">
        <v>305</v>
      </c>
      <c r="AH3" s="7" t="s">
        <v>241</v>
      </c>
      <c r="AI3" s="7" t="s">
        <v>306</v>
      </c>
      <c r="AJ3" s="7" t="s">
        <v>307</v>
      </c>
      <c r="AK3" s="7" t="s">
        <v>308</v>
      </c>
      <c r="AL3" s="7" t="s">
        <v>309</v>
      </c>
      <c r="AM3" s="7" t="s">
        <v>310</v>
      </c>
      <c r="AN3" s="7" t="s">
        <v>311</v>
      </c>
      <c r="AO3" s="7" t="s">
        <v>294</v>
      </c>
      <c r="AP3" s="7" t="s">
        <v>295</v>
      </c>
      <c r="AQ3" s="7" t="s">
        <v>188</v>
      </c>
    </row>
    <row r="4" spans="1:43">
      <c r="A4" t="s">
        <v>170</v>
      </c>
      <c r="B4" s="74">
        <v>10277</v>
      </c>
      <c r="C4" s="74">
        <v>10279</v>
      </c>
      <c r="D4" s="6" t="s">
        <v>66</v>
      </c>
      <c r="E4" s="6" t="s">
        <v>85</v>
      </c>
      <c r="F4" s="6" t="s">
        <v>86</v>
      </c>
      <c r="G4" s="6" t="s">
        <v>412</v>
      </c>
      <c r="H4" s="1" t="s">
        <v>171</v>
      </c>
      <c r="I4" s="1" t="s">
        <v>173</v>
      </c>
      <c r="J4" s="1" t="s">
        <v>208</v>
      </c>
      <c r="K4" s="1" t="s">
        <v>169</v>
      </c>
      <c r="L4">
        <v>11240</v>
      </c>
      <c r="M4">
        <v>10600</v>
      </c>
      <c r="N4">
        <v>12340</v>
      </c>
      <c r="O4">
        <v>58</v>
      </c>
      <c r="P4">
        <v>86</v>
      </c>
      <c r="Q4">
        <v>70</v>
      </c>
      <c r="R4">
        <v>470</v>
      </c>
      <c r="S4">
        <v>30</v>
      </c>
      <c r="T4">
        <v>30</v>
      </c>
      <c r="X4" s="98">
        <f>O4+P4+S4+T4+U4+V4+W4</f>
        <v>204</v>
      </c>
      <c r="Y4" s="98">
        <f>L4+M4+N4+Q4</f>
        <v>34250</v>
      </c>
      <c r="Z4" s="15">
        <v>7</v>
      </c>
      <c r="AE4">
        <v>2</v>
      </c>
    </row>
    <row r="5" spans="1:43">
      <c r="A5" t="s">
        <v>170</v>
      </c>
      <c r="B5" s="74">
        <v>10277</v>
      </c>
      <c r="C5" s="74">
        <v>10279</v>
      </c>
      <c r="D5" s="6" t="s">
        <v>66</v>
      </c>
      <c r="E5" s="6" t="s">
        <v>85</v>
      </c>
      <c r="F5" s="6" t="s">
        <v>86</v>
      </c>
      <c r="G5" s="6" t="s">
        <v>413</v>
      </c>
      <c r="H5" s="1" t="s">
        <v>171</v>
      </c>
      <c r="I5" s="1" t="s">
        <v>173</v>
      </c>
      <c r="J5" s="1" t="s">
        <v>208</v>
      </c>
      <c r="K5" s="1" t="s">
        <v>288</v>
      </c>
      <c r="L5">
        <v>27400</v>
      </c>
      <c r="M5">
        <v>31328</v>
      </c>
      <c r="N5">
        <v>20028</v>
      </c>
      <c r="O5">
        <v>41</v>
      </c>
      <c r="P5">
        <v>165</v>
      </c>
      <c r="Q5">
        <v>733</v>
      </c>
      <c r="S5">
        <v>40</v>
      </c>
      <c r="T5">
        <v>42</v>
      </c>
      <c r="V5" s="15"/>
      <c r="X5" s="98">
        <f t="shared" ref="X5:X52" si="0">O5+P5+S5+T5+U5+V5+W5</f>
        <v>288</v>
      </c>
      <c r="Y5" s="98">
        <f t="shared" ref="Y5:Y52" si="1">L5+M5+N5+Q5</f>
        <v>79489</v>
      </c>
      <c r="Z5">
        <v>4</v>
      </c>
      <c r="AA5">
        <v>2</v>
      </c>
      <c r="AB5">
        <v>3</v>
      </c>
      <c r="AE5">
        <v>1</v>
      </c>
      <c r="AI5">
        <v>5</v>
      </c>
      <c r="AJ5">
        <v>2</v>
      </c>
      <c r="AK5">
        <v>4</v>
      </c>
    </row>
    <row r="6" spans="1:43">
      <c r="A6" t="s">
        <v>170</v>
      </c>
      <c r="B6" s="74">
        <v>10277</v>
      </c>
      <c r="C6" s="74">
        <v>10279</v>
      </c>
      <c r="D6" s="6" t="s">
        <v>66</v>
      </c>
      <c r="E6" s="6" t="s">
        <v>85</v>
      </c>
      <c r="F6" s="6" t="s">
        <v>86</v>
      </c>
      <c r="G6" s="6" t="s">
        <v>414</v>
      </c>
      <c r="H6" s="1" t="s">
        <v>171</v>
      </c>
      <c r="I6" s="1" t="s">
        <v>173</v>
      </c>
      <c r="J6" s="1" t="s">
        <v>208</v>
      </c>
      <c r="K6" s="1" t="s">
        <v>167</v>
      </c>
      <c r="L6">
        <v>3466</v>
      </c>
      <c r="M6">
        <v>3518</v>
      </c>
      <c r="N6">
        <v>5367</v>
      </c>
      <c r="Q6">
        <v>207</v>
      </c>
      <c r="R6">
        <v>107</v>
      </c>
      <c r="S6">
        <v>20</v>
      </c>
      <c r="U6" s="6"/>
      <c r="V6" s="6"/>
      <c r="W6" s="6"/>
      <c r="X6" s="98">
        <f t="shared" si="0"/>
        <v>20</v>
      </c>
      <c r="Y6" s="98">
        <f t="shared" si="1"/>
        <v>12558</v>
      </c>
      <c r="Z6">
        <v>2</v>
      </c>
      <c r="AI6">
        <v>1</v>
      </c>
    </row>
    <row r="7" spans="1:43">
      <c r="A7" t="s">
        <v>170</v>
      </c>
      <c r="B7" s="74">
        <v>10277</v>
      </c>
      <c r="C7" s="74">
        <v>10279</v>
      </c>
      <c r="D7" s="6" t="s">
        <v>66</v>
      </c>
      <c r="E7" s="6" t="s">
        <v>85</v>
      </c>
      <c r="F7" s="6" t="s">
        <v>185</v>
      </c>
      <c r="G7" s="6" t="s">
        <v>412</v>
      </c>
      <c r="H7" s="1" t="s">
        <v>171</v>
      </c>
      <c r="I7" s="1" t="s">
        <v>173</v>
      </c>
      <c r="J7" s="1" t="s">
        <v>209</v>
      </c>
      <c r="K7" s="1" t="s">
        <v>169</v>
      </c>
      <c r="L7" s="23">
        <v>33726</v>
      </c>
      <c r="N7">
        <v>23400</v>
      </c>
      <c r="O7">
        <v>32</v>
      </c>
      <c r="P7">
        <v>134</v>
      </c>
      <c r="Q7">
        <v>450</v>
      </c>
      <c r="R7">
        <v>368</v>
      </c>
      <c r="S7">
        <v>20</v>
      </c>
      <c r="U7" s="6"/>
      <c r="V7" s="6"/>
      <c r="W7" s="6"/>
      <c r="X7" s="98">
        <f t="shared" si="0"/>
        <v>186</v>
      </c>
      <c r="Y7" s="98">
        <f t="shared" si="1"/>
        <v>57576</v>
      </c>
      <c r="Z7">
        <v>21</v>
      </c>
      <c r="AA7">
        <v>3</v>
      </c>
      <c r="AD7">
        <v>4</v>
      </c>
      <c r="AE7">
        <v>2</v>
      </c>
      <c r="AQ7" t="s">
        <v>189</v>
      </c>
    </row>
    <row r="8" spans="1:43">
      <c r="A8" t="s">
        <v>170</v>
      </c>
      <c r="B8" s="74">
        <v>10277</v>
      </c>
      <c r="C8" s="74">
        <v>10279</v>
      </c>
      <c r="D8" s="6" t="s">
        <v>87</v>
      </c>
      <c r="E8" s="6" t="s">
        <v>88</v>
      </c>
      <c r="F8" s="6" t="s">
        <v>185</v>
      </c>
      <c r="G8" s="6" t="s">
        <v>413</v>
      </c>
      <c r="H8" s="1" t="s">
        <v>171</v>
      </c>
      <c r="I8" s="1" t="s">
        <v>173</v>
      </c>
      <c r="J8" s="1" t="s">
        <v>209</v>
      </c>
      <c r="K8" s="1" t="s">
        <v>288</v>
      </c>
      <c r="L8" s="23">
        <v>22370</v>
      </c>
      <c r="N8">
        <v>30254</v>
      </c>
      <c r="P8">
        <v>232</v>
      </c>
      <c r="Q8">
        <v>240</v>
      </c>
      <c r="R8">
        <v>185</v>
      </c>
      <c r="S8">
        <v>15</v>
      </c>
      <c r="X8" s="98">
        <f t="shared" si="0"/>
        <v>247</v>
      </c>
      <c r="Y8" s="98">
        <f t="shared" si="1"/>
        <v>52864</v>
      </c>
      <c r="Z8">
        <v>14</v>
      </c>
      <c r="AA8">
        <v>3</v>
      </c>
      <c r="AE8">
        <v>1</v>
      </c>
      <c r="AG8">
        <v>180</v>
      </c>
      <c r="AQ8" t="s">
        <v>189</v>
      </c>
    </row>
    <row r="9" spans="1:43">
      <c r="A9" t="s">
        <v>170</v>
      </c>
      <c r="B9" s="74">
        <v>10277</v>
      </c>
      <c r="C9" s="74">
        <v>10279</v>
      </c>
      <c r="D9" s="6" t="s">
        <v>87</v>
      </c>
      <c r="E9" s="6" t="s">
        <v>88</v>
      </c>
      <c r="F9" s="6" t="s">
        <v>185</v>
      </c>
      <c r="G9" s="6" t="s">
        <v>414</v>
      </c>
      <c r="H9" s="1" t="s">
        <v>171</v>
      </c>
      <c r="I9" s="1" t="s">
        <v>173</v>
      </c>
      <c r="J9" s="1" t="s">
        <v>209</v>
      </c>
      <c r="K9" s="1" t="s">
        <v>167</v>
      </c>
      <c r="L9" s="23">
        <v>14378</v>
      </c>
      <c r="N9">
        <v>13980</v>
      </c>
      <c r="O9">
        <v>83</v>
      </c>
      <c r="P9">
        <v>34</v>
      </c>
      <c r="Q9">
        <v>156</v>
      </c>
      <c r="R9">
        <v>60</v>
      </c>
      <c r="S9">
        <v>3</v>
      </c>
      <c r="X9" s="98">
        <f t="shared" si="0"/>
        <v>120</v>
      </c>
      <c r="Y9" s="98">
        <f t="shared" si="1"/>
        <v>28514</v>
      </c>
      <c r="Z9">
        <v>5</v>
      </c>
      <c r="AK9">
        <v>3</v>
      </c>
      <c r="AM9">
        <v>4</v>
      </c>
      <c r="AN9">
        <v>2</v>
      </c>
      <c r="AQ9" t="s">
        <v>189</v>
      </c>
    </row>
    <row r="10" spans="1:43">
      <c r="A10" t="s">
        <v>170</v>
      </c>
      <c r="B10" s="74">
        <v>10277</v>
      </c>
      <c r="C10" s="74">
        <v>10279</v>
      </c>
      <c r="D10" s="6" t="s">
        <v>87</v>
      </c>
      <c r="E10" s="6" t="s">
        <v>89</v>
      </c>
      <c r="F10" s="6" t="s">
        <v>90</v>
      </c>
      <c r="G10" s="6" t="s">
        <v>412</v>
      </c>
      <c r="H10" s="1" t="s">
        <v>171</v>
      </c>
      <c r="I10" s="1" t="s">
        <v>174</v>
      </c>
      <c r="J10" s="1" t="s">
        <v>210</v>
      </c>
      <c r="K10" s="1" t="s">
        <v>169</v>
      </c>
      <c r="L10">
        <v>1053</v>
      </c>
      <c r="M10" s="1">
        <v>1260</v>
      </c>
      <c r="N10">
        <v>1650</v>
      </c>
      <c r="Q10">
        <v>12</v>
      </c>
      <c r="R10">
        <v>74</v>
      </c>
      <c r="X10" s="98">
        <f t="shared" si="0"/>
        <v>0</v>
      </c>
      <c r="Y10" s="98">
        <f t="shared" si="1"/>
        <v>3975</v>
      </c>
    </row>
    <row r="11" spans="1:43">
      <c r="A11" t="s">
        <v>170</v>
      </c>
      <c r="B11" s="74">
        <v>10277</v>
      </c>
      <c r="C11" s="74">
        <v>10279</v>
      </c>
      <c r="D11" s="6" t="s">
        <v>87</v>
      </c>
      <c r="E11" s="6" t="s">
        <v>89</v>
      </c>
      <c r="F11" s="6" t="s">
        <v>90</v>
      </c>
      <c r="G11" s="6" t="s">
        <v>413</v>
      </c>
      <c r="H11" s="1" t="s">
        <v>171</v>
      </c>
      <c r="I11" s="1" t="s">
        <v>174</v>
      </c>
      <c r="J11" s="1" t="s">
        <v>210</v>
      </c>
      <c r="K11" s="1" t="s">
        <v>288</v>
      </c>
      <c r="L11">
        <v>5890</v>
      </c>
      <c r="M11">
        <v>4677</v>
      </c>
      <c r="N11">
        <v>5370</v>
      </c>
      <c r="P11">
        <v>30</v>
      </c>
      <c r="Q11">
        <v>64</v>
      </c>
      <c r="R11">
        <v>130</v>
      </c>
      <c r="X11" s="98">
        <f t="shared" si="0"/>
        <v>30</v>
      </c>
      <c r="Y11" s="98">
        <f t="shared" si="1"/>
        <v>16001</v>
      </c>
    </row>
    <row r="12" spans="1:43">
      <c r="A12" t="s">
        <v>170</v>
      </c>
      <c r="B12" s="74">
        <v>10277</v>
      </c>
      <c r="C12" s="74">
        <v>10279</v>
      </c>
      <c r="D12" s="6" t="s">
        <v>87</v>
      </c>
      <c r="E12" s="6" t="s">
        <v>89</v>
      </c>
      <c r="F12" s="6" t="s">
        <v>90</v>
      </c>
      <c r="G12" s="6" t="s">
        <v>414</v>
      </c>
      <c r="H12" s="1" t="s">
        <v>171</v>
      </c>
      <c r="I12" s="1" t="s">
        <v>174</v>
      </c>
      <c r="J12" s="1" t="s">
        <v>210</v>
      </c>
      <c r="K12" s="1" t="s">
        <v>167</v>
      </c>
      <c r="L12">
        <v>7405</v>
      </c>
      <c r="M12">
        <v>4623</v>
      </c>
      <c r="N12">
        <v>5620</v>
      </c>
      <c r="O12">
        <v>52</v>
      </c>
      <c r="P12">
        <v>7</v>
      </c>
      <c r="Q12">
        <v>147</v>
      </c>
      <c r="R12">
        <v>259</v>
      </c>
      <c r="X12" s="98">
        <f t="shared" si="0"/>
        <v>59</v>
      </c>
      <c r="Y12" s="98">
        <f t="shared" si="1"/>
        <v>17795</v>
      </c>
    </row>
    <row r="13" spans="1:43">
      <c r="A13" t="s">
        <v>170</v>
      </c>
      <c r="B13" s="74">
        <v>10277</v>
      </c>
      <c r="C13" s="74">
        <v>10279</v>
      </c>
      <c r="D13" s="6" t="s">
        <v>87</v>
      </c>
      <c r="E13" s="6" t="s">
        <v>89</v>
      </c>
      <c r="F13" s="6" t="s">
        <v>91</v>
      </c>
      <c r="G13" s="6" t="s">
        <v>412</v>
      </c>
      <c r="H13" s="1" t="s">
        <v>171</v>
      </c>
      <c r="I13" s="1" t="s">
        <v>174</v>
      </c>
      <c r="J13" s="1" t="s">
        <v>211</v>
      </c>
      <c r="K13" s="1" t="s">
        <v>169</v>
      </c>
      <c r="L13">
        <v>4112</v>
      </c>
      <c r="M13">
        <v>5402</v>
      </c>
      <c r="N13">
        <v>12420</v>
      </c>
      <c r="O13">
        <v>55</v>
      </c>
      <c r="P13">
        <v>227</v>
      </c>
      <c r="Q13">
        <v>305</v>
      </c>
      <c r="R13">
        <v>104</v>
      </c>
      <c r="X13" s="98">
        <f t="shared" si="0"/>
        <v>282</v>
      </c>
      <c r="Y13" s="98">
        <f t="shared" si="1"/>
        <v>22239</v>
      </c>
      <c r="Z13">
        <v>5</v>
      </c>
    </row>
    <row r="14" spans="1:43">
      <c r="A14" t="s">
        <v>170</v>
      </c>
      <c r="B14" s="74">
        <v>10277</v>
      </c>
      <c r="C14" s="74">
        <v>10279</v>
      </c>
      <c r="D14" s="6" t="s">
        <v>87</v>
      </c>
      <c r="E14" s="6" t="s">
        <v>89</v>
      </c>
      <c r="F14" s="6" t="s">
        <v>91</v>
      </c>
      <c r="G14" s="6" t="s">
        <v>413</v>
      </c>
      <c r="H14" s="1" t="s">
        <v>171</v>
      </c>
      <c r="I14" s="1" t="s">
        <v>174</v>
      </c>
      <c r="J14" s="1" t="s">
        <v>211</v>
      </c>
      <c r="K14" s="1" t="s">
        <v>288</v>
      </c>
      <c r="L14">
        <v>2004</v>
      </c>
      <c r="M14">
        <v>4810</v>
      </c>
      <c r="N14">
        <v>16620</v>
      </c>
      <c r="Q14">
        <v>94</v>
      </c>
      <c r="R14">
        <v>155</v>
      </c>
      <c r="X14" s="98">
        <f t="shared" si="0"/>
        <v>0</v>
      </c>
      <c r="Y14" s="98">
        <f t="shared" si="1"/>
        <v>23528</v>
      </c>
      <c r="Z14">
        <v>18</v>
      </c>
    </row>
    <row r="15" spans="1:43">
      <c r="A15" t="s">
        <v>170</v>
      </c>
      <c r="B15" s="74">
        <v>10277</v>
      </c>
      <c r="C15" s="74">
        <v>10279</v>
      </c>
      <c r="D15" s="6" t="s">
        <v>87</v>
      </c>
      <c r="E15" s="6" t="s">
        <v>89</v>
      </c>
      <c r="F15" s="6" t="s">
        <v>91</v>
      </c>
      <c r="G15" s="6" t="s">
        <v>414</v>
      </c>
      <c r="H15" s="1" t="s">
        <v>171</v>
      </c>
      <c r="I15" s="1" t="s">
        <v>174</v>
      </c>
      <c r="J15" s="1" t="s">
        <v>211</v>
      </c>
      <c r="K15" s="1" t="s">
        <v>167</v>
      </c>
      <c r="L15">
        <v>6550</v>
      </c>
      <c r="M15">
        <v>18450</v>
      </c>
      <c r="N15">
        <v>14140</v>
      </c>
      <c r="O15">
        <v>48</v>
      </c>
      <c r="P15">
        <v>102</v>
      </c>
      <c r="Q15">
        <v>234</v>
      </c>
      <c r="R15">
        <v>155</v>
      </c>
      <c r="X15" s="98">
        <f t="shared" si="0"/>
        <v>150</v>
      </c>
      <c r="Y15" s="98">
        <f t="shared" si="1"/>
        <v>39374</v>
      </c>
      <c r="AA15">
        <v>2</v>
      </c>
    </row>
    <row r="16" spans="1:43">
      <c r="A16" t="s">
        <v>170</v>
      </c>
      <c r="B16" s="74">
        <v>10277</v>
      </c>
      <c r="C16" s="74">
        <v>10279</v>
      </c>
      <c r="D16" s="6" t="s">
        <v>87</v>
      </c>
      <c r="E16" s="6" t="s">
        <v>92</v>
      </c>
      <c r="F16" s="6" t="s">
        <v>93</v>
      </c>
      <c r="H16" s="1" t="s">
        <v>171</v>
      </c>
      <c r="I16" s="1" t="s">
        <v>55</v>
      </c>
      <c r="J16" s="1" t="s">
        <v>169</v>
      </c>
      <c r="L16">
        <v>805</v>
      </c>
      <c r="Q16">
        <v>98</v>
      </c>
      <c r="U16">
        <f>1190+920</f>
        <v>2110</v>
      </c>
      <c r="X16" s="98">
        <f t="shared" si="0"/>
        <v>2110</v>
      </c>
      <c r="Y16" s="98">
        <f t="shared" si="1"/>
        <v>903</v>
      </c>
      <c r="AQ16" s="22" t="s">
        <v>190</v>
      </c>
    </row>
    <row r="17" spans="1:43">
      <c r="A17" t="s">
        <v>170</v>
      </c>
      <c r="B17" s="74">
        <v>10277</v>
      </c>
      <c r="C17" s="74">
        <v>10279</v>
      </c>
      <c r="D17" s="6" t="s">
        <v>87</v>
      </c>
      <c r="E17" s="6" t="s">
        <v>92</v>
      </c>
      <c r="F17" s="6" t="s">
        <v>94</v>
      </c>
      <c r="H17" s="1" t="s">
        <v>171</v>
      </c>
      <c r="I17" s="1" t="s">
        <v>55</v>
      </c>
      <c r="J17" s="1" t="s">
        <v>288</v>
      </c>
      <c r="L17">
        <v>109</v>
      </c>
      <c r="Q17">
        <v>82</v>
      </c>
      <c r="U17">
        <f>102+361</f>
        <v>463</v>
      </c>
      <c r="X17" s="98">
        <f t="shared" si="0"/>
        <v>463</v>
      </c>
      <c r="Y17" s="98">
        <f t="shared" si="1"/>
        <v>191</v>
      </c>
      <c r="AQ17" s="22" t="s">
        <v>190</v>
      </c>
    </row>
    <row r="18" spans="1:43">
      <c r="A18" t="s">
        <v>170</v>
      </c>
      <c r="B18" s="74">
        <v>10277</v>
      </c>
      <c r="C18" s="74">
        <v>10279</v>
      </c>
      <c r="D18" s="6" t="s">
        <v>87</v>
      </c>
      <c r="E18" s="6" t="s">
        <v>92</v>
      </c>
      <c r="F18" s="6" t="s">
        <v>95</v>
      </c>
      <c r="H18" s="1" t="s">
        <v>171</v>
      </c>
      <c r="I18" s="1" t="s">
        <v>55</v>
      </c>
      <c r="J18" s="1" t="s">
        <v>167</v>
      </c>
      <c r="U18" s="22">
        <f>416+916</f>
        <v>1332</v>
      </c>
      <c r="X18" s="98">
        <f t="shared" si="0"/>
        <v>1332</v>
      </c>
      <c r="Y18" s="98">
        <f t="shared" si="1"/>
        <v>0</v>
      </c>
    </row>
    <row r="19" spans="1:43">
      <c r="A19" t="s">
        <v>170</v>
      </c>
      <c r="B19" s="74">
        <v>10277</v>
      </c>
      <c r="C19" s="74">
        <v>10279</v>
      </c>
      <c r="D19" s="6" t="s">
        <v>87</v>
      </c>
      <c r="E19" s="6" t="s">
        <v>62</v>
      </c>
      <c r="H19" s="1" t="s">
        <v>171</v>
      </c>
      <c r="I19" s="1" t="s">
        <v>283</v>
      </c>
      <c r="L19">
        <v>500</v>
      </c>
      <c r="X19" s="98">
        <f t="shared" si="0"/>
        <v>0</v>
      </c>
      <c r="Y19" s="98">
        <f t="shared" si="1"/>
        <v>500</v>
      </c>
      <c r="AO19" t="s">
        <v>290</v>
      </c>
    </row>
    <row r="20" spans="1:43">
      <c r="A20" t="s">
        <v>170</v>
      </c>
      <c r="B20" s="74">
        <v>10277</v>
      </c>
      <c r="C20" s="74">
        <v>10279</v>
      </c>
      <c r="D20" s="6" t="s">
        <v>61</v>
      </c>
      <c r="E20" s="6" t="s">
        <v>65</v>
      </c>
      <c r="H20" s="1" t="s">
        <v>171</v>
      </c>
      <c r="I20" s="1" t="s">
        <v>284</v>
      </c>
      <c r="L20">
        <v>2199</v>
      </c>
      <c r="X20" s="98">
        <f t="shared" si="0"/>
        <v>0</v>
      </c>
      <c r="Y20" s="98">
        <f t="shared" si="1"/>
        <v>2199</v>
      </c>
    </row>
    <row r="21" spans="1:43">
      <c r="A21" t="s">
        <v>170</v>
      </c>
      <c r="B21" s="74">
        <v>10277</v>
      </c>
      <c r="C21" s="74">
        <v>10279</v>
      </c>
      <c r="D21" s="6" t="s">
        <v>66</v>
      </c>
      <c r="E21" s="6" t="s">
        <v>177</v>
      </c>
      <c r="H21" s="1" t="s">
        <v>171</v>
      </c>
      <c r="I21" s="1" t="s">
        <v>213</v>
      </c>
      <c r="L21">
        <v>15013</v>
      </c>
      <c r="M21">
        <v>35925</v>
      </c>
      <c r="O21">
        <v>534</v>
      </c>
      <c r="X21" s="98">
        <f t="shared" si="0"/>
        <v>534</v>
      </c>
      <c r="Y21" s="98">
        <f t="shared" si="1"/>
        <v>50938</v>
      </c>
      <c r="AA21">
        <v>2</v>
      </c>
      <c r="AC21">
        <v>4</v>
      </c>
      <c r="AF21">
        <v>50</v>
      </c>
      <c r="AQ21" s="10" t="s">
        <v>191</v>
      </c>
    </row>
    <row r="22" spans="1:43">
      <c r="A22" t="s">
        <v>170</v>
      </c>
      <c r="B22" s="74">
        <v>10277</v>
      </c>
      <c r="C22" s="74">
        <v>10279</v>
      </c>
      <c r="D22" s="6" t="s">
        <v>179</v>
      </c>
      <c r="E22" s="6" t="s">
        <v>142</v>
      </c>
      <c r="H22" s="1" t="s">
        <v>171</v>
      </c>
      <c r="I22" s="1" t="s">
        <v>58</v>
      </c>
      <c r="Q22">
        <v>4</v>
      </c>
      <c r="V22">
        <v>1576</v>
      </c>
      <c r="X22" s="98">
        <f t="shared" si="0"/>
        <v>1576</v>
      </c>
      <c r="Y22" s="98">
        <f t="shared" si="1"/>
        <v>4</v>
      </c>
      <c r="AH22">
        <v>116</v>
      </c>
      <c r="AQ22" s="22" t="s">
        <v>326</v>
      </c>
    </row>
    <row r="23" spans="1:43">
      <c r="A23" t="s">
        <v>170</v>
      </c>
      <c r="B23" s="74">
        <v>10277</v>
      </c>
      <c r="C23" s="74">
        <v>10279</v>
      </c>
      <c r="D23" s="6" t="s">
        <v>71</v>
      </c>
      <c r="E23" s="6" t="s">
        <v>70</v>
      </c>
      <c r="H23" s="1" t="s">
        <v>171</v>
      </c>
      <c r="I23" s="1" t="s">
        <v>57</v>
      </c>
      <c r="W23" s="93">
        <v>769</v>
      </c>
      <c r="X23" s="98">
        <f t="shared" si="0"/>
        <v>769</v>
      </c>
      <c r="Y23" s="98">
        <f t="shared" si="1"/>
        <v>0</v>
      </c>
      <c r="AI23">
        <v>1</v>
      </c>
    </row>
    <row r="24" spans="1:43">
      <c r="A24" t="s">
        <v>170</v>
      </c>
      <c r="B24" s="74">
        <v>10277</v>
      </c>
      <c r="C24" s="74">
        <v>10279</v>
      </c>
      <c r="D24" s="6" t="s">
        <v>71</v>
      </c>
      <c r="E24" s="6" t="s">
        <v>96</v>
      </c>
      <c r="H24" s="1" t="s">
        <v>171</v>
      </c>
      <c r="I24" s="1" t="s">
        <v>277</v>
      </c>
      <c r="L24">
        <v>27</v>
      </c>
      <c r="Q24">
        <v>19</v>
      </c>
      <c r="X24" s="98">
        <f t="shared" si="0"/>
        <v>0</v>
      </c>
      <c r="Y24" s="98">
        <f t="shared" si="1"/>
        <v>46</v>
      </c>
      <c r="AB24">
        <v>1</v>
      </c>
      <c r="AD24">
        <v>1</v>
      </c>
      <c r="AH24">
        <v>39</v>
      </c>
      <c r="AO24" t="s">
        <v>291</v>
      </c>
    </row>
    <row r="25" spans="1:43">
      <c r="A25" t="s">
        <v>170</v>
      </c>
      <c r="B25" s="74">
        <v>10277</v>
      </c>
      <c r="C25" s="74">
        <v>10279</v>
      </c>
      <c r="D25" s="6" t="s">
        <v>71</v>
      </c>
      <c r="E25" s="6" t="s">
        <v>214</v>
      </c>
      <c r="H25" s="1" t="s">
        <v>171</v>
      </c>
      <c r="I25" s="1" t="s">
        <v>215</v>
      </c>
      <c r="N25">
        <v>1852</v>
      </c>
      <c r="Q25">
        <v>3</v>
      </c>
      <c r="X25" s="98">
        <f t="shared" si="0"/>
        <v>0</v>
      </c>
      <c r="Y25" s="98">
        <f t="shared" si="1"/>
        <v>1855</v>
      </c>
      <c r="AP25">
        <v>50</v>
      </c>
      <c r="AQ25" s="10" t="s">
        <v>193</v>
      </c>
    </row>
    <row r="26" spans="1:43">
      <c r="A26" t="s">
        <v>170</v>
      </c>
      <c r="B26" s="74">
        <v>10277</v>
      </c>
      <c r="C26" s="74">
        <v>10279</v>
      </c>
      <c r="D26" s="6" t="s">
        <v>51</v>
      </c>
      <c r="E26" s="6" t="s">
        <v>178</v>
      </c>
      <c r="H26" s="1" t="s">
        <v>172</v>
      </c>
      <c r="I26" s="1" t="s">
        <v>203</v>
      </c>
      <c r="L26">
        <v>3590</v>
      </c>
      <c r="M26">
        <v>3520</v>
      </c>
      <c r="N26">
        <v>3055</v>
      </c>
      <c r="P26">
        <v>83</v>
      </c>
      <c r="R26">
        <v>198</v>
      </c>
      <c r="X26" s="98">
        <f t="shared" si="0"/>
        <v>83</v>
      </c>
      <c r="Y26" s="98">
        <f t="shared" si="1"/>
        <v>10165</v>
      </c>
      <c r="AA26">
        <v>1</v>
      </c>
    </row>
    <row r="27" spans="1:43">
      <c r="A27" t="s">
        <v>170</v>
      </c>
      <c r="B27" s="74">
        <v>10277</v>
      </c>
      <c r="C27" s="74">
        <v>10279</v>
      </c>
      <c r="D27" s="6" t="s">
        <v>51</v>
      </c>
      <c r="E27" s="6" t="s">
        <v>74</v>
      </c>
      <c r="H27" s="1" t="s">
        <v>172</v>
      </c>
      <c r="I27" s="1" t="s">
        <v>59</v>
      </c>
      <c r="K27" s="101" t="s">
        <v>288</v>
      </c>
      <c r="L27" s="23">
        <v>1277</v>
      </c>
      <c r="N27">
        <v>705</v>
      </c>
      <c r="R27">
        <v>5</v>
      </c>
      <c r="X27" s="98">
        <f t="shared" si="0"/>
        <v>0</v>
      </c>
      <c r="Y27" s="98">
        <f t="shared" si="1"/>
        <v>1982</v>
      </c>
      <c r="AQ27" t="s">
        <v>189</v>
      </c>
    </row>
    <row r="28" spans="1:43">
      <c r="A28" t="s">
        <v>170</v>
      </c>
      <c r="B28" s="74">
        <v>10277</v>
      </c>
      <c r="C28" s="74">
        <v>10279</v>
      </c>
      <c r="D28" s="6" t="s">
        <v>75</v>
      </c>
      <c r="E28" s="6" t="s">
        <v>97</v>
      </c>
      <c r="H28" s="1" t="s">
        <v>172</v>
      </c>
      <c r="I28" s="1" t="s">
        <v>194</v>
      </c>
      <c r="K28" s="101" t="s">
        <v>169</v>
      </c>
      <c r="L28">
        <v>38954</v>
      </c>
      <c r="M28">
        <v>41371</v>
      </c>
      <c r="N28">
        <v>40020</v>
      </c>
      <c r="P28">
        <v>150</v>
      </c>
      <c r="R28">
        <v>645</v>
      </c>
      <c r="S28">
        <v>10</v>
      </c>
      <c r="X28" s="98">
        <f t="shared" si="0"/>
        <v>160</v>
      </c>
      <c r="Y28" s="98">
        <f t="shared" si="1"/>
        <v>120345</v>
      </c>
      <c r="AA28">
        <v>2</v>
      </c>
    </row>
    <row r="29" spans="1:43">
      <c r="A29" t="s">
        <v>170</v>
      </c>
      <c r="B29" s="74">
        <v>10277</v>
      </c>
      <c r="C29" s="74">
        <v>10279</v>
      </c>
      <c r="D29" s="6" t="s">
        <v>75</v>
      </c>
      <c r="E29" s="6" t="s">
        <v>98</v>
      </c>
      <c r="H29" s="1" t="s">
        <v>172</v>
      </c>
      <c r="I29" s="1" t="s">
        <v>249</v>
      </c>
      <c r="K29" s="101" t="s">
        <v>169</v>
      </c>
      <c r="L29" s="23">
        <v>35506</v>
      </c>
      <c r="N29">
        <v>15395</v>
      </c>
      <c r="P29">
        <v>260</v>
      </c>
      <c r="Q29">
        <v>446</v>
      </c>
      <c r="R29">
        <v>364</v>
      </c>
      <c r="X29" s="98">
        <f t="shared" si="0"/>
        <v>260</v>
      </c>
      <c r="Y29" s="98">
        <f t="shared" si="1"/>
        <v>51347</v>
      </c>
      <c r="Z29">
        <v>11</v>
      </c>
      <c r="AG29">
        <v>4</v>
      </c>
      <c r="AK29">
        <v>7</v>
      </c>
      <c r="AL29">
        <v>2</v>
      </c>
      <c r="AM29">
        <v>2</v>
      </c>
      <c r="AN29">
        <v>1</v>
      </c>
      <c r="AQ29" t="s">
        <v>189</v>
      </c>
    </row>
    <row r="30" spans="1:43">
      <c r="A30" t="s">
        <v>170</v>
      </c>
      <c r="B30" s="74">
        <v>10277</v>
      </c>
      <c r="C30" s="74">
        <v>10279</v>
      </c>
      <c r="D30" s="6" t="s">
        <v>75</v>
      </c>
      <c r="E30" s="6" t="s">
        <v>99</v>
      </c>
      <c r="H30" s="1" t="s">
        <v>172</v>
      </c>
      <c r="I30" s="1" t="s">
        <v>250</v>
      </c>
      <c r="K30" s="101" t="s">
        <v>169</v>
      </c>
      <c r="L30">
        <v>8246</v>
      </c>
      <c r="M30">
        <v>11899</v>
      </c>
      <c r="N30">
        <v>5190</v>
      </c>
      <c r="P30">
        <v>214</v>
      </c>
      <c r="Q30">
        <v>90</v>
      </c>
      <c r="R30">
        <v>383</v>
      </c>
      <c r="X30" s="98">
        <f t="shared" si="0"/>
        <v>214</v>
      </c>
      <c r="Y30" s="98">
        <f t="shared" si="1"/>
        <v>25425</v>
      </c>
      <c r="AG30">
        <v>1</v>
      </c>
    </row>
    <row r="31" spans="1:43">
      <c r="A31" t="s">
        <v>170</v>
      </c>
      <c r="B31" s="74">
        <v>10277</v>
      </c>
      <c r="C31" s="74">
        <v>10279</v>
      </c>
      <c r="D31" s="6" t="s">
        <v>75</v>
      </c>
      <c r="E31" s="6" t="s">
        <v>79</v>
      </c>
      <c r="H31" s="1" t="s">
        <v>172</v>
      </c>
      <c r="I31" s="1" t="s">
        <v>119</v>
      </c>
      <c r="K31" s="101" t="s">
        <v>288</v>
      </c>
      <c r="U31" s="22">
        <f>1132+476</f>
        <v>1608</v>
      </c>
      <c r="X31" s="98">
        <f t="shared" si="0"/>
        <v>1608</v>
      </c>
      <c r="Y31" s="98">
        <f t="shared" si="1"/>
        <v>0</v>
      </c>
      <c r="Z31">
        <v>1</v>
      </c>
    </row>
    <row r="32" spans="1:43">
      <c r="A32" t="s">
        <v>170</v>
      </c>
      <c r="B32" s="74">
        <v>10277</v>
      </c>
      <c r="C32" s="74">
        <v>10279</v>
      </c>
      <c r="D32" s="6" t="s">
        <v>80</v>
      </c>
      <c r="E32" s="6" t="s">
        <v>81</v>
      </c>
      <c r="H32" s="1" t="s">
        <v>172</v>
      </c>
      <c r="I32" s="1" t="s">
        <v>278</v>
      </c>
      <c r="L32">
        <v>1035</v>
      </c>
      <c r="X32" s="98">
        <f t="shared" si="0"/>
        <v>0</v>
      </c>
      <c r="Y32" s="98">
        <f t="shared" si="1"/>
        <v>1035</v>
      </c>
      <c r="AG32">
        <v>10</v>
      </c>
      <c r="AO32" t="s">
        <v>292</v>
      </c>
    </row>
    <row r="33" spans="1:25">
      <c r="A33" t="s">
        <v>170</v>
      </c>
      <c r="B33" s="74">
        <v>10277</v>
      </c>
      <c r="C33" s="74">
        <v>10279</v>
      </c>
      <c r="D33" s="6" t="s">
        <v>82</v>
      </c>
      <c r="E33" s="6" t="s">
        <v>83</v>
      </c>
      <c r="H33" s="1" t="s">
        <v>172</v>
      </c>
      <c r="I33" s="1" t="s">
        <v>279</v>
      </c>
      <c r="L33">
        <v>126</v>
      </c>
      <c r="X33" s="98">
        <f t="shared" si="0"/>
        <v>0</v>
      </c>
      <c r="Y33" s="98">
        <f t="shared" si="1"/>
        <v>126</v>
      </c>
    </row>
    <row r="34" spans="1:25">
      <c r="X34" s="98">
        <f t="shared" si="0"/>
        <v>0</v>
      </c>
      <c r="Y34" s="98">
        <f t="shared" si="1"/>
        <v>0</v>
      </c>
    </row>
    <row r="35" spans="1:25">
      <c r="X35" s="98">
        <f t="shared" si="0"/>
        <v>0</v>
      </c>
      <c r="Y35" s="98">
        <f t="shared" si="1"/>
        <v>0</v>
      </c>
    </row>
    <row r="36" spans="1:25">
      <c r="G36" s="1"/>
      <c r="J36"/>
      <c r="K36"/>
      <c r="X36" s="98">
        <f t="shared" si="0"/>
        <v>0</v>
      </c>
      <c r="Y36" s="98">
        <f t="shared" si="1"/>
        <v>0</v>
      </c>
    </row>
    <row r="37" spans="1:25">
      <c r="A37" t="s">
        <v>120</v>
      </c>
      <c r="G37" s="1"/>
      <c r="J37"/>
      <c r="K37"/>
      <c r="X37" s="98">
        <f t="shared" si="0"/>
        <v>0</v>
      </c>
      <c r="Y37" s="98">
        <f t="shared" si="1"/>
        <v>0</v>
      </c>
    </row>
    <row r="38" spans="1:25" ht="23">
      <c r="A38" s="8" t="s">
        <v>121</v>
      </c>
      <c r="B38" s="8"/>
      <c r="C38" s="8"/>
      <c r="D38" s="9" t="s">
        <v>122</v>
      </c>
      <c r="G38" s="1"/>
      <c r="J38"/>
      <c r="K38"/>
      <c r="X38" s="98">
        <f t="shared" si="0"/>
        <v>0</v>
      </c>
      <c r="Y38" s="98">
        <f t="shared" si="1"/>
        <v>0</v>
      </c>
    </row>
    <row r="39" spans="1:25" ht="23">
      <c r="A39" s="8" t="s">
        <v>123</v>
      </c>
      <c r="B39" s="8"/>
      <c r="C39" s="8"/>
      <c r="D39" s="9" t="s">
        <v>124</v>
      </c>
      <c r="G39" s="1"/>
      <c r="J39"/>
      <c r="K39"/>
      <c r="X39" s="98">
        <f t="shared" si="0"/>
        <v>0</v>
      </c>
      <c r="Y39" s="98">
        <f t="shared" si="1"/>
        <v>0</v>
      </c>
    </row>
    <row r="40" spans="1:25" ht="23">
      <c r="A40" s="8"/>
      <c r="B40" s="8"/>
      <c r="C40" s="8"/>
      <c r="D40" s="9"/>
      <c r="G40" s="1"/>
      <c r="J40"/>
      <c r="K40"/>
      <c r="X40" s="98">
        <f t="shared" si="0"/>
        <v>0</v>
      </c>
      <c r="Y40" s="98">
        <f t="shared" si="1"/>
        <v>0</v>
      </c>
    </row>
    <row r="41" spans="1:25">
      <c r="X41" s="98">
        <f t="shared" si="0"/>
        <v>0</v>
      </c>
      <c r="Y41" s="98">
        <f t="shared" si="1"/>
        <v>0</v>
      </c>
    </row>
    <row r="42" spans="1:25">
      <c r="X42" s="98">
        <f t="shared" si="0"/>
        <v>0</v>
      </c>
      <c r="Y42" s="98">
        <f t="shared" si="1"/>
        <v>0</v>
      </c>
    </row>
    <row r="43" spans="1:25">
      <c r="X43" s="98">
        <f t="shared" si="0"/>
        <v>0</v>
      </c>
      <c r="Y43" s="98">
        <f t="shared" si="1"/>
        <v>0</v>
      </c>
    </row>
    <row r="44" spans="1:25">
      <c r="X44" s="98">
        <f t="shared" si="0"/>
        <v>0</v>
      </c>
      <c r="Y44" s="98">
        <f t="shared" si="1"/>
        <v>0</v>
      </c>
    </row>
    <row r="45" spans="1:25">
      <c r="X45" s="98">
        <f t="shared" si="0"/>
        <v>0</v>
      </c>
      <c r="Y45" s="98">
        <f t="shared" si="1"/>
        <v>0</v>
      </c>
    </row>
    <row r="46" spans="1:25">
      <c r="X46" s="98">
        <f t="shared" si="0"/>
        <v>0</v>
      </c>
      <c r="Y46" s="98">
        <f t="shared" si="1"/>
        <v>0</v>
      </c>
    </row>
    <row r="47" spans="1:25">
      <c r="X47" s="98">
        <f t="shared" si="0"/>
        <v>0</v>
      </c>
      <c r="Y47" s="98">
        <f t="shared" si="1"/>
        <v>0</v>
      </c>
    </row>
    <row r="48" spans="1:25">
      <c r="X48" s="98">
        <f t="shared" si="0"/>
        <v>0</v>
      </c>
      <c r="Y48" s="98">
        <f t="shared" si="1"/>
        <v>0</v>
      </c>
    </row>
    <row r="49" spans="18:25">
      <c r="X49" s="98">
        <f t="shared" si="0"/>
        <v>0</v>
      </c>
      <c r="Y49" s="98">
        <f t="shared" si="1"/>
        <v>0</v>
      </c>
    </row>
    <row r="50" spans="18:25">
      <c r="X50" s="98">
        <f t="shared" si="0"/>
        <v>0</v>
      </c>
      <c r="Y50" s="98">
        <f t="shared" si="1"/>
        <v>0</v>
      </c>
    </row>
    <row r="51" spans="18:25">
      <c r="X51" s="98">
        <f t="shared" si="0"/>
        <v>0</v>
      </c>
      <c r="Y51" s="98">
        <f t="shared" si="1"/>
        <v>0</v>
      </c>
    </row>
    <row r="52" spans="18:25">
      <c r="X52" s="98">
        <f t="shared" si="0"/>
        <v>0</v>
      </c>
      <c r="Y52" s="98">
        <f t="shared" si="1"/>
        <v>0</v>
      </c>
    </row>
    <row r="53" spans="18:25">
      <c r="R53" s="98">
        <f>SUM(R4:R52)</f>
        <v>3662</v>
      </c>
      <c r="S53" s="98">
        <f>SUM(S4:S52)</f>
        <v>138</v>
      </c>
      <c r="X53" s="98">
        <f>SUM(X4:X52)</f>
        <v>10695</v>
      </c>
      <c r="Y53" s="98">
        <f>SUM(Y4:Y52)</f>
        <v>655224</v>
      </c>
    </row>
    <row r="54" spans="18:25">
      <c r="X54" s="58"/>
      <c r="Y54" s="58"/>
    </row>
    <row r="55" spans="18:25">
      <c r="R55">
        <f>R53+S53</f>
        <v>3800</v>
      </c>
      <c r="X55" s="58"/>
      <c r="Y55" s="58"/>
    </row>
    <row r="56" spans="18:25">
      <c r="X56" s="58"/>
      <c r="Y56" s="58"/>
    </row>
    <row r="57" spans="18:25">
      <c r="X57" s="58"/>
      <c r="Y57" s="58"/>
    </row>
    <row r="58" spans="18:25">
      <c r="X58" s="58"/>
      <c r="Y58" s="58"/>
    </row>
    <row r="59" spans="18:25">
      <c r="X59" s="40"/>
      <c r="Y59" s="40"/>
    </row>
    <row r="60" spans="18:25">
      <c r="X60" s="40"/>
      <c r="Y60" s="40"/>
    </row>
    <row r="61" spans="18:25">
      <c r="X61" s="40"/>
      <c r="Y61" s="40"/>
    </row>
    <row r="62" spans="18:25">
      <c r="X62" s="40"/>
      <c r="Y62" s="40"/>
    </row>
    <row r="63" spans="18:25">
      <c r="X63" s="40"/>
      <c r="Y63" s="40"/>
    </row>
    <row r="64" spans="18:25">
      <c r="X64" s="40"/>
      <c r="Y64" s="40"/>
    </row>
    <row r="65" spans="24:25">
      <c r="X65" s="40"/>
      <c r="Y65" s="40"/>
    </row>
    <row r="66" spans="24:25">
      <c r="X66" s="40"/>
      <c r="Y66" s="40"/>
    </row>
    <row r="67" spans="24:25">
      <c r="X67" s="40"/>
      <c r="Y67" s="40"/>
    </row>
    <row r="68" spans="24:25">
      <c r="X68" s="40"/>
      <c r="Y68" s="40"/>
    </row>
    <row r="69" spans="24:25">
      <c r="X69" s="40"/>
      <c r="Y69" s="40"/>
    </row>
    <row r="70" spans="24:25">
      <c r="X70" s="40"/>
      <c r="Y70" s="40"/>
    </row>
    <row r="71" spans="24:25">
      <c r="X71" s="40"/>
      <c r="Y71" s="40"/>
    </row>
    <row r="72" spans="24:25">
      <c r="X72" s="40"/>
      <c r="Y72" s="40"/>
    </row>
    <row r="73" spans="24:25">
      <c r="X73" s="40"/>
      <c r="Y73" s="40"/>
    </row>
    <row r="74" spans="24:25">
      <c r="X74" s="40"/>
      <c r="Y74" s="40"/>
    </row>
    <row r="75" spans="24:25">
      <c r="X75" s="40"/>
      <c r="Y75" s="40"/>
    </row>
    <row r="76" spans="24:25">
      <c r="X76" s="40"/>
      <c r="Y76" s="40"/>
    </row>
    <row r="77" spans="24:25">
      <c r="X77" s="40"/>
      <c r="Y77" s="40"/>
    </row>
    <row r="78" spans="24:25">
      <c r="X78" s="40"/>
      <c r="Y78" s="40"/>
    </row>
    <row r="79" spans="24:25">
      <c r="X79" s="40"/>
      <c r="Y79" s="40"/>
    </row>
    <row r="80" spans="24:25">
      <c r="X80" s="40"/>
      <c r="Y80" s="40"/>
    </row>
    <row r="81" spans="24:25">
      <c r="X81" s="40"/>
      <c r="Y81" s="40"/>
    </row>
    <row r="82" spans="24:25">
      <c r="X82" s="40"/>
      <c r="Y82" s="40"/>
    </row>
    <row r="83" spans="24:25">
      <c r="X83" s="40"/>
      <c r="Y83" s="40"/>
    </row>
    <row r="84" spans="24:25">
      <c r="X84" s="40"/>
      <c r="Y84" s="40"/>
    </row>
    <row r="85" spans="24:25">
      <c r="X85" s="40"/>
      <c r="Y85" s="40"/>
    </row>
    <row r="86" spans="24:25">
      <c r="X86" s="40"/>
      <c r="Y86" s="40"/>
    </row>
    <row r="87" spans="24:25">
      <c r="X87" s="40"/>
      <c r="Y87" s="40"/>
    </row>
    <row r="88" spans="24:25">
      <c r="X88" s="40"/>
      <c r="Y88" s="40"/>
    </row>
    <row r="89" spans="24:25">
      <c r="X89" s="40"/>
      <c r="Y89" s="40"/>
    </row>
    <row r="90" spans="24:25">
      <c r="X90" s="40"/>
      <c r="Y90" s="40"/>
    </row>
    <row r="91" spans="24:25">
      <c r="X91" s="40"/>
      <c r="Y91" s="40"/>
    </row>
    <row r="92" spans="24:25">
      <c r="X92" s="40"/>
      <c r="Y92" s="40"/>
    </row>
    <row r="93" spans="24:25">
      <c r="X93" s="40"/>
      <c r="Y93" s="40"/>
    </row>
    <row r="94" spans="24:25">
      <c r="X94" s="40"/>
      <c r="Y94" s="40"/>
    </row>
    <row r="95" spans="24:25">
      <c r="X95" s="40"/>
      <c r="Y95" s="40"/>
    </row>
    <row r="96" spans="24:25">
      <c r="X96" s="40"/>
      <c r="Y96" s="40"/>
    </row>
    <row r="97" spans="24:25">
      <c r="X97" s="40"/>
      <c r="Y97" s="40"/>
    </row>
    <row r="98" spans="24:25">
      <c r="X98" s="40"/>
      <c r="Y98" s="40"/>
    </row>
    <row r="99" spans="24:25">
      <c r="X99" s="40"/>
      <c r="Y99" s="40"/>
    </row>
    <row r="100" spans="24:25">
      <c r="X100" s="40"/>
      <c r="Y100" s="40"/>
    </row>
    <row r="101" spans="24:25">
      <c r="X101" s="40"/>
      <c r="Y101" s="40"/>
    </row>
    <row r="102" spans="24:25">
      <c r="X102" s="40"/>
      <c r="Y102" s="40"/>
    </row>
    <row r="103" spans="24:25">
      <c r="X103" s="40"/>
      <c r="Y103" s="40"/>
    </row>
    <row r="104" spans="24:25">
      <c r="X104" s="40"/>
      <c r="Y104" s="40"/>
    </row>
    <row r="105" spans="24:25">
      <c r="X105" s="40"/>
      <c r="Y105" s="40"/>
    </row>
    <row r="106" spans="24:25">
      <c r="X106" s="40"/>
      <c r="Y106" s="40"/>
    </row>
    <row r="107" spans="24:25">
      <c r="X107" s="40"/>
      <c r="Y107" s="40"/>
    </row>
    <row r="108" spans="24:25">
      <c r="X108" s="40"/>
      <c r="Y108" s="40"/>
    </row>
    <row r="109" spans="24:25">
      <c r="X109" s="40"/>
      <c r="Y109" s="40"/>
    </row>
    <row r="110" spans="24:25">
      <c r="X110" s="40"/>
      <c r="Y110" s="40"/>
    </row>
    <row r="111" spans="24:25">
      <c r="X111" s="40"/>
      <c r="Y111" s="40"/>
    </row>
    <row r="112" spans="24:25">
      <c r="X112" s="40"/>
      <c r="Y112" s="40"/>
    </row>
    <row r="113" spans="24:25">
      <c r="X113" s="40"/>
      <c r="Y113" s="40"/>
    </row>
    <row r="114" spans="24:25">
      <c r="X114" s="40"/>
      <c r="Y114" s="40"/>
    </row>
    <row r="115" spans="24:25">
      <c r="X115" s="40"/>
      <c r="Y115" s="40"/>
    </row>
    <row r="116" spans="24:25">
      <c r="X116" s="40"/>
      <c r="Y116" s="40"/>
    </row>
    <row r="117" spans="24:25">
      <c r="X117" s="40"/>
      <c r="Y117" s="40"/>
    </row>
    <row r="118" spans="24:25">
      <c r="X118" s="40"/>
      <c r="Y118" s="40"/>
    </row>
    <row r="119" spans="24:25">
      <c r="X119" s="40"/>
      <c r="Y119" s="40"/>
    </row>
    <row r="120" spans="24:25">
      <c r="X120" s="40"/>
      <c r="Y120" s="40"/>
    </row>
    <row r="121" spans="24:25">
      <c r="X121" s="40"/>
      <c r="Y121" s="40"/>
    </row>
    <row r="122" spans="24:25">
      <c r="X122" s="40"/>
      <c r="Y122" s="40"/>
    </row>
    <row r="123" spans="24:25">
      <c r="X123" s="40"/>
      <c r="Y123" s="40"/>
    </row>
    <row r="124" spans="24:25">
      <c r="X124" s="40"/>
      <c r="Y124" s="40"/>
    </row>
    <row r="125" spans="24:25">
      <c r="X125" s="40"/>
      <c r="Y125" s="40"/>
    </row>
    <row r="126" spans="24:25">
      <c r="X126" s="40"/>
      <c r="Y126" s="40"/>
    </row>
    <row r="127" spans="24:25">
      <c r="X127" s="40"/>
      <c r="Y127" s="40"/>
    </row>
    <row r="128" spans="24:25">
      <c r="X128" s="40"/>
      <c r="Y128" s="40"/>
    </row>
    <row r="129" spans="24:25">
      <c r="X129" s="40"/>
      <c r="Y129" s="40"/>
    </row>
    <row r="130" spans="24:25">
      <c r="X130" s="40"/>
      <c r="Y130" s="40"/>
    </row>
    <row r="131" spans="24:25">
      <c r="X131" s="40"/>
      <c r="Y131" s="40"/>
    </row>
    <row r="132" spans="24:25">
      <c r="X132" s="40"/>
      <c r="Y132" s="40"/>
    </row>
    <row r="133" spans="24:25">
      <c r="X133" s="40"/>
      <c r="Y133" s="40"/>
    </row>
    <row r="134" spans="24:25">
      <c r="X134" s="40"/>
      <c r="Y134" s="40"/>
    </row>
    <row r="135" spans="24:25">
      <c r="X135" s="40"/>
      <c r="Y135" s="40"/>
    </row>
    <row r="136" spans="24:25">
      <c r="X136" s="40"/>
      <c r="Y136" s="40"/>
    </row>
    <row r="137" spans="24:25">
      <c r="X137" s="40"/>
      <c r="Y137" s="40"/>
    </row>
    <row r="138" spans="24:25">
      <c r="X138" s="40"/>
      <c r="Y138" s="40"/>
    </row>
    <row r="139" spans="24:25">
      <c r="X139" s="40"/>
      <c r="Y139" s="40"/>
    </row>
    <row r="140" spans="24:25">
      <c r="X140" s="40"/>
      <c r="Y140" s="40"/>
    </row>
    <row r="141" spans="24:25">
      <c r="X141" s="40"/>
      <c r="Y141" s="40"/>
    </row>
    <row r="142" spans="24:25">
      <c r="X142" s="40"/>
      <c r="Y142" s="40"/>
    </row>
    <row r="143" spans="24:25">
      <c r="X143" s="40"/>
      <c r="Y143" s="40"/>
    </row>
    <row r="144" spans="24:25">
      <c r="X144" s="40"/>
      <c r="Y144" s="40"/>
    </row>
    <row r="145" spans="24:25">
      <c r="X145" s="40"/>
      <c r="Y145" s="40"/>
    </row>
    <row r="146" spans="24:25">
      <c r="X146" s="40"/>
      <c r="Y146" s="40"/>
    </row>
    <row r="147" spans="24:25">
      <c r="X147" s="40"/>
      <c r="Y147" s="40"/>
    </row>
    <row r="148" spans="24:25">
      <c r="X148" s="40"/>
      <c r="Y148" s="40"/>
    </row>
    <row r="149" spans="24:25">
      <c r="X149" s="40"/>
      <c r="Y149" s="40"/>
    </row>
    <row r="150" spans="24:25">
      <c r="X150" s="40"/>
      <c r="Y150" s="40"/>
    </row>
    <row r="151" spans="24:25">
      <c r="X151" s="40"/>
      <c r="Y151" s="40"/>
    </row>
    <row r="152" spans="24:25">
      <c r="X152" s="40"/>
      <c r="Y152" s="40"/>
    </row>
    <row r="153" spans="24:25">
      <c r="X153" s="40"/>
      <c r="Y153" s="40"/>
    </row>
    <row r="154" spans="24:25">
      <c r="X154" s="40"/>
      <c r="Y154" s="40"/>
    </row>
    <row r="155" spans="24:25">
      <c r="X155" s="40"/>
      <c r="Y155" s="40"/>
    </row>
    <row r="156" spans="24:25">
      <c r="X156" s="40"/>
      <c r="Y156" s="40"/>
    </row>
    <row r="157" spans="24:25">
      <c r="X157" s="40"/>
      <c r="Y157" s="40"/>
    </row>
    <row r="158" spans="24:25">
      <c r="X158" s="40"/>
      <c r="Y158" s="40"/>
    </row>
    <row r="159" spans="24:25">
      <c r="X159" s="40"/>
      <c r="Y159" s="40"/>
    </row>
    <row r="160" spans="24:25">
      <c r="X160" s="40"/>
      <c r="Y160" s="40"/>
    </row>
    <row r="161" spans="24:25">
      <c r="X161" s="40"/>
      <c r="Y161" s="40"/>
    </row>
    <row r="162" spans="24:25">
      <c r="X162" s="40"/>
      <c r="Y162" s="40"/>
    </row>
    <row r="163" spans="24:25">
      <c r="X163" s="40"/>
      <c r="Y163" s="40"/>
    </row>
    <row r="164" spans="24:25">
      <c r="X164" s="40"/>
      <c r="Y164" s="40"/>
    </row>
    <row r="165" spans="24:25">
      <c r="X165" s="40"/>
      <c r="Y165" s="40"/>
    </row>
    <row r="166" spans="24:25">
      <c r="X166" s="40"/>
      <c r="Y166" s="40"/>
    </row>
    <row r="167" spans="24:25">
      <c r="X167" s="40"/>
      <c r="Y167" s="40"/>
    </row>
    <row r="168" spans="24:25">
      <c r="X168" s="40"/>
      <c r="Y168" s="40"/>
    </row>
    <row r="169" spans="24:25">
      <c r="X169" s="40"/>
      <c r="Y169" s="40"/>
    </row>
    <row r="170" spans="24:25">
      <c r="X170" s="40"/>
      <c r="Y170" s="40"/>
    </row>
    <row r="171" spans="24:25">
      <c r="X171" s="40"/>
      <c r="Y171" s="40"/>
    </row>
    <row r="172" spans="24:25">
      <c r="X172" s="40"/>
      <c r="Y172" s="40"/>
    </row>
    <row r="173" spans="24:25">
      <c r="X173" s="40"/>
      <c r="Y173" s="40"/>
    </row>
    <row r="174" spans="24:25">
      <c r="X174" s="40"/>
      <c r="Y174" s="40"/>
    </row>
    <row r="175" spans="24:25">
      <c r="X175" s="40"/>
      <c r="Y175" s="40"/>
    </row>
    <row r="176" spans="24:25">
      <c r="X176" s="40"/>
      <c r="Y176" s="40"/>
    </row>
    <row r="177" spans="24:25">
      <c r="X177" s="40"/>
      <c r="Y177" s="40"/>
    </row>
    <row r="178" spans="24:25">
      <c r="X178" s="40"/>
      <c r="Y178" s="40"/>
    </row>
    <row r="179" spans="24:25">
      <c r="X179" s="40"/>
      <c r="Y179" s="40"/>
    </row>
    <row r="180" spans="24:25">
      <c r="X180" s="40"/>
      <c r="Y180" s="40"/>
    </row>
    <row r="181" spans="24:25">
      <c r="X181" s="40"/>
      <c r="Y181" s="40"/>
    </row>
    <row r="182" spans="24:25">
      <c r="X182" s="40"/>
      <c r="Y182" s="40"/>
    </row>
    <row r="183" spans="24:25">
      <c r="X183" s="40"/>
      <c r="Y183" s="40"/>
    </row>
    <row r="184" spans="24:25">
      <c r="X184" s="40"/>
      <c r="Y184" s="40"/>
    </row>
    <row r="185" spans="24:25">
      <c r="X185" s="40"/>
      <c r="Y185" s="40"/>
    </row>
    <row r="186" spans="24:25">
      <c r="X186" s="40"/>
      <c r="Y186" s="40"/>
    </row>
    <row r="187" spans="24:25">
      <c r="X187" s="40"/>
      <c r="Y187" s="40"/>
    </row>
    <row r="188" spans="24:25">
      <c r="X188" s="40"/>
      <c r="Y188" s="40"/>
    </row>
    <row r="189" spans="24:25">
      <c r="X189" s="40"/>
      <c r="Y189" s="40"/>
    </row>
    <row r="190" spans="24:25">
      <c r="X190" s="40"/>
      <c r="Y190" s="40"/>
    </row>
    <row r="191" spans="24:25">
      <c r="X191" s="40"/>
      <c r="Y191" s="40"/>
    </row>
    <row r="192" spans="24:25">
      <c r="X192" s="40"/>
      <c r="Y192" s="40"/>
    </row>
    <row r="193" spans="24:25">
      <c r="X193" s="40"/>
      <c r="Y193" s="40"/>
    </row>
    <row r="194" spans="24:25">
      <c r="X194" s="40"/>
      <c r="Y194" s="40"/>
    </row>
    <row r="195" spans="24:25">
      <c r="X195" s="40"/>
      <c r="Y195" s="40"/>
    </row>
    <row r="196" spans="24:25">
      <c r="X196" s="40"/>
      <c r="Y196" s="40"/>
    </row>
    <row r="197" spans="24:25">
      <c r="X197" s="40"/>
      <c r="Y197" s="40"/>
    </row>
    <row r="198" spans="24:25">
      <c r="X198" s="40"/>
      <c r="Y198" s="40"/>
    </row>
    <row r="199" spans="24:25">
      <c r="X199" s="40"/>
      <c r="Y199" s="40"/>
    </row>
    <row r="200" spans="24:25">
      <c r="X200" s="40"/>
      <c r="Y200" s="40"/>
    </row>
    <row r="201" spans="24:25">
      <c r="X201" s="40"/>
      <c r="Y201" s="40"/>
    </row>
    <row r="202" spans="24:25">
      <c r="X202" s="40"/>
      <c r="Y202" s="40"/>
    </row>
    <row r="203" spans="24:25">
      <c r="X203" s="40"/>
      <c r="Y203" s="40"/>
    </row>
    <row r="204" spans="24:25">
      <c r="X204" s="40"/>
      <c r="Y204" s="40"/>
    </row>
    <row r="205" spans="24:25">
      <c r="X205" s="40"/>
      <c r="Y205" s="40"/>
    </row>
    <row r="206" spans="24:25">
      <c r="X206" s="40"/>
      <c r="Y206" s="40"/>
    </row>
    <row r="207" spans="24:25">
      <c r="X207" s="40"/>
      <c r="Y207" s="40"/>
    </row>
    <row r="208" spans="24:25">
      <c r="X208" s="40"/>
      <c r="Y208" s="40"/>
    </row>
    <row r="209" spans="24:25">
      <c r="X209" s="40"/>
      <c r="Y209" s="40"/>
    </row>
    <row r="210" spans="24:25">
      <c r="X210" s="40"/>
      <c r="Y210" s="40"/>
    </row>
    <row r="211" spans="24:25">
      <c r="X211" s="40"/>
      <c r="Y211" s="40"/>
    </row>
    <row r="212" spans="24:25">
      <c r="X212" s="40"/>
      <c r="Y212" s="40"/>
    </row>
    <row r="213" spans="24:25">
      <c r="X213" s="40"/>
      <c r="Y213" s="40"/>
    </row>
    <row r="214" spans="24:25">
      <c r="X214" s="40"/>
      <c r="Y214" s="40"/>
    </row>
    <row r="215" spans="24:25">
      <c r="X215" s="40"/>
      <c r="Y215" s="40"/>
    </row>
    <row r="216" spans="24:25">
      <c r="X216" s="40"/>
      <c r="Y216" s="40"/>
    </row>
    <row r="217" spans="24:25">
      <c r="X217" s="40"/>
      <c r="Y217" s="40"/>
    </row>
    <row r="218" spans="24:25">
      <c r="X218" s="40"/>
      <c r="Y218" s="40"/>
    </row>
    <row r="219" spans="24:25">
      <c r="X219" s="40"/>
      <c r="Y219" s="40"/>
    </row>
    <row r="220" spans="24:25">
      <c r="X220" s="40"/>
      <c r="Y220" s="40"/>
    </row>
    <row r="221" spans="24:25">
      <c r="X221" s="40"/>
      <c r="Y221" s="40"/>
    </row>
    <row r="222" spans="24:25">
      <c r="X222" s="40"/>
      <c r="Y222" s="40"/>
    </row>
    <row r="223" spans="24:25">
      <c r="X223" s="40"/>
      <c r="Y223" s="40"/>
    </row>
    <row r="224" spans="24:25">
      <c r="X224" s="40"/>
      <c r="Y224" s="40"/>
    </row>
    <row r="225" spans="24:25">
      <c r="X225" s="40"/>
      <c r="Y225" s="40"/>
    </row>
    <row r="226" spans="24:25">
      <c r="X226" s="40"/>
      <c r="Y226" s="40"/>
    </row>
    <row r="227" spans="24:25">
      <c r="X227" s="40"/>
      <c r="Y227" s="40"/>
    </row>
    <row r="228" spans="24:25">
      <c r="X228" s="40"/>
      <c r="Y228" s="40"/>
    </row>
    <row r="229" spans="24:25">
      <c r="X229" s="40"/>
      <c r="Y229" s="40"/>
    </row>
    <row r="230" spans="24:25">
      <c r="X230" s="40"/>
      <c r="Y230" s="40"/>
    </row>
    <row r="231" spans="24:25">
      <c r="X231" s="40"/>
      <c r="Y231" s="40"/>
    </row>
    <row r="232" spans="24:25">
      <c r="X232" s="40"/>
      <c r="Y232" s="40"/>
    </row>
    <row r="233" spans="24:25">
      <c r="X233" s="40"/>
      <c r="Y233" s="40"/>
    </row>
    <row r="234" spans="24:25">
      <c r="X234" s="40"/>
      <c r="Y234" s="40"/>
    </row>
    <row r="235" spans="24:25">
      <c r="X235" s="40"/>
      <c r="Y235" s="40"/>
    </row>
    <row r="236" spans="24:25">
      <c r="X236" s="40"/>
      <c r="Y236" s="40"/>
    </row>
    <row r="237" spans="24:25">
      <c r="X237" s="40"/>
      <c r="Y237" s="40"/>
    </row>
    <row r="238" spans="24:25">
      <c r="X238" s="40"/>
      <c r="Y238" s="40"/>
    </row>
    <row r="239" spans="24:25">
      <c r="X239" s="40"/>
      <c r="Y239" s="40"/>
    </row>
    <row r="240" spans="24:25">
      <c r="X240" s="40"/>
      <c r="Y240" s="40"/>
    </row>
    <row r="241" spans="24:25">
      <c r="X241" s="40"/>
      <c r="Y241" s="40"/>
    </row>
    <row r="242" spans="24:25">
      <c r="X242" s="40"/>
      <c r="Y242" s="40"/>
    </row>
    <row r="243" spans="24:25">
      <c r="X243" s="40"/>
      <c r="Y243" s="40"/>
    </row>
    <row r="244" spans="24:25">
      <c r="X244" s="40"/>
      <c r="Y244" s="40"/>
    </row>
    <row r="245" spans="24:25">
      <c r="X245" s="40"/>
      <c r="Y245" s="40"/>
    </row>
    <row r="246" spans="24:25">
      <c r="X246" s="40"/>
      <c r="Y246" s="40"/>
    </row>
    <row r="247" spans="24:25">
      <c r="X247" s="40"/>
      <c r="Y247" s="40"/>
    </row>
    <row r="248" spans="24:25">
      <c r="X248" s="40"/>
      <c r="Y248" s="40"/>
    </row>
    <row r="249" spans="24:25">
      <c r="X249" s="40"/>
      <c r="Y249" s="40"/>
    </row>
    <row r="250" spans="24:25">
      <c r="X250" s="40"/>
      <c r="Y250" s="40"/>
    </row>
    <row r="251" spans="24:25">
      <c r="X251" s="40"/>
      <c r="Y251" s="40"/>
    </row>
    <row r="252" spans="24:25">
      <c r="X252" s="40"/>
      <c r="Y252" s="40"/>
    </row>
    <row r="253" spans="24:25">
      <c r="X253" s="40"/>
      <c r="Y253" s="40"/>
    </row>
    <row r="254" spans="24:25">
      <c r="X254" s="40"/>
      <c r="Y254" s="40"/>
    </row>
    <row r="255" spans="24:25">
      <c r="X255" s="40"/>
      <c r="Y255" s="40"/>
    </row>
    <row r="256" spans="24:25">
      <c r="X256" s="40"/>
      <c r="Y256" s="40"/>
    </row>
    <row r="257" spans="24:25">
      <c r="X257" s="40"/>
      <c r="Y257" s="40"/>
    </row>
    <row r="258" spans="24:25">
      <c r="X258" s="40"/>
      <c r="Y258" s="40"/>
    </row>
    <row r="259" spans="24:25">
      <c r="X259" s="40"/>
      <c r="Y259" s="40"/>
    </row>
    <row r="260" spans="24:25">
      <c r="X260" s="40"/>
      <c r="Y260" s="40"/>
    </row>
    <row r="261" spans="24:25">
      <c r="X261" s="40"/>
      <c r="Y261" s="40"/>
    </row>
    <row r="262" spans="24:25">
      <c r="X262" s="40"/>
      <c r="Y262" s="40"/>
    </row>
    <row r="263" spans="24:25">
      <c r="X263" s="40"/>
      <c r="Y263" s="40"/>
    </row>
    <row r="264" spans="24:25">
      <c r="X264" s="40"/>
      <c r="Y264" s="40"/>
    </row>
    <row r="265" spans="24:25">
      <c r="X265" s="40"/>
      <c r="Y265" s="40"/>
    </row>
    <row r="266" spans="24:25">
      <c r="X266" s="40"/>
      <c r="Y266" s="40"/>
    </row>
    <row r="267" spans="24:25">
      <c r="X267" s="40"/>
      <c r="Y267" s="40"/>
    </row>
    <row r="268" spans="24:25">
      <c r="X268" s="40"/>
      <c r="Y268" s="40"/>
    </row>
    <row r="269" spans="24:25">
      <c r="X269" s="40"/>
      <c r="Y269" s="40"/>
    </row>
    <row r="270" spans="24:25">
      <c r="X270" s="40"/>
      <c r="Y270" s="40"/>
    </row>
    <row r="271" spans="24:25">
      <c r="X271" s="40"/>
      <c r="Y271" s="40"/>
    </row>
    <row r="272" spans="24:25">
      <c r="X272" s="40"/>
      <c r="Y272" s="40"/>
    </row>
    <row r="273" spans="24:25">
      <c r="X273" s="40"/>
      <c r="Y273" s="40"/>
    </row>
    <row r="274" spans="24:25">
      <c r="X274" s="40"/>
      <c r="Y274" s="40"/>
    </row>
    <row r="275" spans="24:25">
      <c r="X275" s="40"/>
      <c r="Y275" s="40"/>
    </row>
    <row r="276" spans="24:25">
      <c r="X276" s="40"/>
      <c r="Y276" s="40"/>
    </row>
    <row r="277" spans="24:25">
      <c r="X277" s="40"/>
      <c r="Y277" s="40"/>
    </row>
    <row r="278" spans="24:25">
      <c r="X278" s="40"/>
      <c r="Y278" s="40"/>
    </row>
    <row r="279" spans="24:25">
      <c r="X279" s="40"/>
      <c r="Y279" s="40"/>
    </row>
    <row r="280" spans="24:25">
      <c r="X280" s="40"/>
      <c r="Y280" s="40"/>
    </row>
    <row r="281" spans="24:25">
      <c r="X281" s="40"/>
      <c r="Y281" s="40"/>
    </row>
    <row r="282" spans="24:25">
      <c r="X282" s="40"/>
      <c r="Y282" s="40"/>
    </row>
    <row r="283" spans="24:25">
      <c r="X283" s="40"/>
      <c r="Y283" s="40"/>
    </row>
    <row r="284" spans="24:25">
      <c r="X284" s="40"/>
      <c r="Y284" s="40"/>
    </row>
    <row r="285" spans="24:25">
      <c r="X285" s="40"/>
      <c r="Y285" s="40"/>
    </row>
    <row r="286" spans="24:25">
      <c r="X286" s="40"/>
      <c r="Y286" s="40"/>
    </row>
    <row r="287" spans="24:25">
      <c r="X287" s="40"/>
      <c r="Y287" s="40"/>
    </row>
    <row r="288" spans="24:25">
      <c r="X288" s="40"/>
      <c r="Y288" s="40"/>
    </row>
    <row r="289" spans="24:25">
      <c r="X289" s="40"/>
      <c r="Y289" s="40"/>
    </row>
    <row r="290" spans="24:25">
      <c r="X290" s="40"/>
      <c r="Y290" s="40"/>
    </row>
    <row r="291" spans="24:25">
      <c r="X291" s="40"/>
      <c r="Y291" s="40"/>
    </row>
    <row r="292" spans="24:25">
      <c r="X292" s="40"/>
      <c r="Y292" s="40"/>
    </row>
    <row r="293" spans="24:25">
      <c r="X293" s="40"/>
      <c r="Y293" s="40"/>
    </row>
    <row r="294" spans="24:25">
      <c r="X294" s="40"/>
      <c r="Y294" s="40"/>
    </row>
    <row r="295" spans="24:25">
      <c r="X295" s="40"/>
      <c r="Y295" s="40"/>
    </row>
    <row r="296" spans="24:25">
      <c r="X296" s="40"/>
      <c r="Y296" s="40"/>
    </row>
    <row r="297" spans="24:25">
      <c r="X297" s="40"/>
      <c r="Y297" s="40"/>
    </row>
    <row r="298" spans="24:25">
      <c r="X298" s="40"/>
      <c r="Y298" s="40"/>
    </row>
    <row r="299" spans="24:25">
      <c r="X299" s="40"/>
      <c r="Y299" s="40"/>
    </row>
    <row r="300" spans="24:25">
      <c r="X300" s="40"/>
      <c r="Y300" s="40"/>
    </row>
    <row r="301" spans="24:25">
      <c r="X301" s="40"/>
      <c r="Y301" s="40"/>
    </row>
    <row r="302" spans="24:25">
      <c r="X302" s="40"/>
      <c r="Y302" s="40"/>
    </row>
    <row r="303" spans="24:25">
      <c r="X303" s="40"/>
      <c r="Y303" s="40"/>
    </row>
    <row r="304" spans="24:25">
      <c r="X304" s="40"/>
      <c r="Y304" s="40"/>
    </row>
    <row r="305" spans="24:25">
      <c r="X305" s="40"/>
      <c r="Y305" s="40"/>
    </row>
    <row r="306" spans="24:25">
      <c r="X306" s="40"/>
      <c r="Y306" s="40"/>
    </row>
    <row r="307" spans="24:25">
      <c r="X307" s="40"/>
      <c r="Y307" s="40"/>
    </row>
    <row r="308" spans="24:25">
      <c r="X308" s="40"/>
      <c r="Y308" s="40"/>
    </row>
    <row r="309" spans="24:25">
      <c r="X309" s="40"/>
      <c r="Y309" s="40"/>
    </row>
    <row r="310" spans="24:25">
      <c r="X310" s="40"/>
      <c r="Y310" s="40"/>
    </row>
    <row r="311" spans="24:25">
      <c r="X311" s="40"/>
      <c r="Y311" s="40"/>
    </row>
    <row r="312" spans="24:25">
      <c r="X312" s="40"/>
      <c r="Y312" s="40"/>
    </row>
    <row r="313" spans="24:25">
      <c r="X313" s="40"/>
      <c r="Y313" s="40"/>
    </row>
    <row r="314" spans="24:25">
      <c r="X314" s="40"/>
      <c r="Y314" s="40"/>
    </row>
    <row r="315" spans="24:25">
      <c r="X315" s="40"/>
      <c r="Y315" s="40"/>
    </row>
    <row r="316" spans="24:25">
      <c r="X316" s="40"/>
      <c r="Y316" s="40"/>
    </row>
    <row r="317" spans="24:25">
      <c r="X317" s="40"/>
      <c r="Y317" s="40"/>
    </row>
    <row r="318" spans="24:25">
      <c r="X318" s="40"/>
      <c r="Y318" s="40"/>
    </row>
    <row r="319" spans="24:25">
      <c r="X319" s="40"/>
      <c r="Y319" s="40"/>
    </row>
    <row r="320" spans="24:25">
      <c r="X320" s="40"/>
      <c r="Y320" s="40"/>
    </row>
    <row r="321" spans="24:25">
      <c r="X321" s="40"/>
      <c r="Y321" s="40"/>
    </row>
    <row r="322" spans="24:25">
      <c r="X322" s="40"/>
      <c r="Y322" s="40"/>
    </row>
    <row r="323" spans="24:25">
      <c r="X323" s="40"/>
      <c r="Y323" s="40"/>
    </row>
    <row r="324" spans="24:25">
      <c r="X324" s="40"/>
      <c r="Y324" s="40"/>
    </row>
    <row r="325" spans="24:25">
      <c r="X325" s="40"/>
      <c r="Y325" s="40"/>
    </row>
    <row r="326" spans="24:25">
      <c r="X326" s="40"/>
      <c r="Y326" s="40"/>
    </row>
    <row r="327" spans="24:25">
      <c r="X327" s="40"/>
      <c r="Y327" s="40"/>
    </row>
    <row r="328" spans="24:25">
      <c r="X328" s="40"/>
      <c r="Y328" s="40"/>
    </row>
    <row r="329" spans="24:25">
      <c r="X329" s="40"/>
      <c r="Y329" s="40"/>
    </row>
    <row r="330" spans="24:25">
      <c r="X330" s="40"/>
      <c r="Y330" s="40"/>
    </row>
    <row r="331" spans="24:25">
      <c r="X331" s="40"/>
      <c r="Y331" s="40"/>
    </row>
    <row r="332" spans="24:25">
      <c r="X332" s="40"/>
      <c r="Y332" s="40"/>
    </row>
    <row r="333" spans="24:25">
      <c r="X333" s="40"/>
      <c r="Y333" s="40"/>
    </row>
    <row r="334" spans="24:25">
      <c r="X334" s="40"/>
      <c r="Y334" s="40"/>
    </row>
    <row r="335" spans="24:25">
      <c r="X335" s="40"/>
      <c r="Y335" s="40"/>
    </row>
    <row r="336" spans="24:25">
      <c r="X336" s="40"/>
      <c r="Y336" s="40"/>
    </row>
    <row r="337" spans="24:25">
      <c r="X337" s="40"/>
      <c r="Y337" s="40"/>
    </row>
    <row r="338" spans="24:25">
      <c r="X338" s="40"/>
      <c r="Y338" s="40"/>
    </row>
    <row r="339" spans="24:25">
      <c r="X339" s="40"/>
      <c r="Y339" s="40"/>
    </row>
    <row r="340" spans="24:25">
      <c r="X340" s="40"/>
      <c r="Y340" s="40"/>
    </row>
    <row r="341" spans="24:25">
      <c r="X341" s="40"/>
      <c r="Y341" s="40"/>
    </row>
    <row r="342" spans="24:25">
      <c r="X342" s="40"/>
      <c r="Y342" s="40"/>
    </row>
    <row r="343" spans="24:25">
      <c r="X343" s="40"/>
      <c r="Y343" s="40"/>
    </row>
    <row r="344" spans="24:25">
      <c r="X344" s="40"/>
      <c r="Y344" s="40"/>
    </row>
    <row r="345" spans="24:25">
      <c r="X345" s="40"/>
      <c r="Y345" s="40"/>
    </row>
    <row r="346" spans="24:25">
      <c r="X346" s="40"/>
      <c r="Y346" s="40"/>
    </row>
    <row r="347" spans="24:25">
      <c r="X347" s="40"/>
      <c r="Y347" s="40"/>
    </row>
    <row r="348" spans="24:25">
      <c r="X348" s="40"/>
      <c r="Y348" s="40"/>
    </row>
    <row r="349" spans="24:25">
      <c r="X349" s="40"/>
      <c r="Y349" s="40"/>
    </row>
    <row r="350" spans="24:25">
      <c r="X350" s="40"/>
      <c r="Y350" s="40"/>
    </row>
    <row r="351" spans="24:25">
      <c r="X351" s="40"/>
      <c r="Y351" s="40"/>
    </row>
    <row r="352" spans="24:25">
      <c r="X352" s="40"/>
      <c r="Y352" s="40"/>
    </row>
    <row r="353" spans="24:25">
      <c r="X353" s="40"/>
      <c r="Y353" s="40"/>
    </row>
    <row r="354" spans="24:25">
      <c r="X354" s="40"/>
      <c r="Y354" s="40"/>
    </row>
    <row r="355" spans="24:25">
      <c r="X355" s="40"/>
      <c r="Y355" s="40"/>
    </row>
    <row r="356" spans="24:25">
      <c r="X356" s="40"/>
      <c r="Y356" s="40"/>
    </row>
    <row r="357" spans="24:25">
      <c r="X357" s="40"/>
      <c r="Y357" s="40"/>
    </row>
    <row r="358" spans="24:25">
      <c r="X358" s="40"/>
      <c r="Y358" s="40"/>
    </row>
    <row r="359" spans="24:25">
      <c r="X359" s="40"/>
      <c r="Y359" s="40"/>
    </row>
    <row r="360" spans="24:25">
      <c r="X360" s="40"/>
      <c r="Y360" s="40"/>
    </row>
    <row r="361" spans="24:25">
      <c r="X361" s="40"/>
      <c r="Y361" s="40"/>
    </row>
    <row r="362" spans="24:25">
      <c r="X362" s="40"/>
      <c r="Y362" s="40"/>
    </row>
    <row r="363" spans="24:25">
      <c r="X363" s="40"/>
      <c r="Y363" s="40"/>
    </row>
    <row r="364" spans="24:25">
      <c r="X364" s="40"/>
      <c r="Y364" s="40"/>
    </row>
    <row r="365" spans="24:25">
      <c r="X365" s="40"/>
      <c r="Y365" s="40"/>
    </row>
    <row r="366" spans="24:25">
      <c r="X366" s="40"/>
      <c r="Y366" s="40"/>
    </row>
    <row r="367" spans="24:25">
      <c r="X367" s="40"/>
      <c r="Y367" s="40"/>
    </row>
    <row r="368" spans="24:25">
      <c r="X368" s="40"/>
      <c r="Y368" s="40"/>
    </row>
    <row r="369" spans="24:25">
      <c r="X369" s="40"/>
      <c r="Y369" s="40"/>
    </row>
    <row r="370" spans="24:25">
      <c r="X370" s="40"/>
      <c r="Y370" s="40"/>
    </row>
    <row r="371" spans="24:25">
      <c r="X371" s="40"/>
      <c r="Y371" s="40"/>
    </row>
    <row r="372" spans="24:25">
      <c r="X372" s="40"/>
      <c r="Y372" s="40"/>
    </row>
    <row r="373" spans="24:25">
      <c r="X373" s="40"/>
      <c r="Y373" s="40"/>
    </row>
    <row r="374" spans="24:25">
      <c r="X374" s="40"/>
      <c r="Y374" s="40"/>
    </row>
    <row r="375" spans="24:25">
      <c r="X375" s="40"/>
      <c r="Y375" s="40"/>
    </row>
    <row r="376" spans="24:25">
      <c r="X376" s="40"/>
      <c r="Y376" s="40"/>
    </row>
    <row r="377" spans="24:25">
      <c r="X377" s="40"/>
      <c r="Y377" s="40"/>
    </row>
    <row r="378" spans="24:25">
      <c r="X378" s="40"/>
      <c r="Y378" s="40"/>
    </row>
    <row r="379" spans="24:25">
      <c r="X379" s="40"/>
      <c r="Y379" s="40"/>
    </row>
    <row r="380" spans="24:25">
      <c r="X380" s="40"/>
      <c r="Y380" s="40"/>
    </row>
    <row r="381" spans="24:25">
      <c r="X381" s="40"/>
      <c r="Y381" s="40"/>
    </row>
    <row r="382" spans="24:25">
      <c r="X382" s="40"/>
      <c r="Y382" s="40"/>
    </row>
    <row r="383" spans="24:25">
      <c r="X383" s="40"/>
      <c r="Y383" s="40"/>
    </row>
    <row r="384" spans="24:25">
      <c r="X384" s="40"/>
      <c r="Y384" s="40"/>
    </row>
    <row r="385" spans="24:25">
      <c r="X385" s="40"/>
      <c r="Y385" s="40"/>
    </row>
    <row r="386" spans="24:25">
      <c r="X386" s="40"/>
      <c r="Y386" s="40"/>
    </row>
    <row r="387" spans="24:25">
      <c r="X387" s="40"/>
      <c r="Y387" s="40"/>
    </row>
    <row r="388" spans="24:25">
      <c r="X388" s="40"/>
      <c r="Y388" s="40"/>
    </row>
    <row r="389" spans="24:25">
      <c r="X389" s="40"/>
      <c r="Y389" s="40"/>
    </row>
    <row r="390" spans="24:25">
      <c r="X390" s="40"/>
      <c r="Y390" s="40"/>
    </row>
    <row r="391" spans="24:25">
      <c r="X391" s="40"/>
      <c r="Y391" s="40"/>
    </row>
    <row r="392" spans="24:25">
      <c r="X392" s="40"/>
      <c r="Y392" s="40"/>
    </row>
    <row r="393" spans="24:25">
      <c r="X393" s="40"/>
      <c r="Y393" s="40"/>
    </row>
    <row r="394" spans="24:25">
      <c r="X394" s="40"/>
      <c r="Y394" s="40"/>
    </row>
    <row r="395" spans="24:25">
      <c r="X395" s="40"/>
      <c r="Y395" s="40"/>
    </row>
    <row r="396" spans="24:25">
      <c r="X396" s="40"/>
      <c r="Y396" s="40"/>
    </row>
    <row r="397" spans="24:25">
      <c r="X397" s="40"/>
      <c r="Y397" s="40"/>
    </row>
    <row r="398" spans="24:25">
      <c r="X398" s="40"/>
      <c r="Y398" s="40"/>
    </row>
    <row r="399" spans="24:25">
      <c r="X399" s="40"/>
      <c r="Y399" s="40"/>
    </row>
    <row r="400" spans="24:25">
      <c r="X400" s="40"/>
      <c r="Y400" s="40"/>
    </row>
    <row r="401" spans="24:25">
      <c r="X401" s="40"/>
      <c r="Y401" s="40"/>
    </row>
    <row r="402" spans="24:25">
      <c r="X402" s="40"/>
      <c r="Y402" s="40"/>
    </row>
    <row r="403" spans="24:25">
      <c r="X403" s="40"/>
      <c r="Y403" s="40"/>
    </row>
    <row r="404" spans="24:25">
      <c r="X404" s="40"/>
      <c r="Y404" s="40"/>
    </row>
    <row r="405" spans="24:25">
      <c r="X405" s="40"/>
      <c r="Y405" s="40"/>
    </row>
    <row r="406" spans="24:25">
      <c r="X406" s="40"/>
      <c r="Y406" s="40"/>
    </row>
    <row r="407" spans="24:25">
      <c r="X407" s="40"/>
      <c r="Y407" s="40"/>
    </row>
    <row r="408" spans="24:25">
      <c r="X408" s="40"/>
      <c r="Y408" s="40"/>
    </row>
    <row r="409" spans="24:25">
      <c r="X409" s="40"/>
      <c r="Y409" s="40"/>
    </row>
    <row r="410" spans="24:25">
      <c r="X410" s="40"/>
      <c r="Y410" s="40"/>
    </row>
    <row r="411" spans="24:25">
      <c r="X411" s="40"/>
      <c r="Y411" s="40"/>
    </row>
    <row r="412" spans="24:25">
      <c r="X412" s="40"/>
      <c r="Y412" s="40"/>
    </row>
    <row r="413" spans="24:25">
      <c r="X413" s="40"/>
      <c r="Y413" s="40"/>
    </row>
    <row r="414" spans="24:25">
      <c r="X414" s="40"/>
      <c r="Y414" s="40"/>
    </row>
    <row r="415" spans="24:25">
      <c r="X415" s="40"/>
      <c r="Y415" s="40"/>
    </row>
    <row r="416" spans="24:25">
      <c r="X416" s="40"/>
      <c r="Y416" s="40"/>
    </row>
    <row r="417" spans="24:25">
      <c r="X417" s="40"/>
      <c r="Y417" s="40"/>
    </row>
    <row r="418" spans="24:25">
      <c r="X418" s="40"/>
      <c r="Y418" s="40"/>
    </row>
    <row r="419" spans="24:25">
      <c r="X419" s="40"/>
      <c r="Y419" s="40"/>
    </row>
    <row r="420" spans="24:25">
      <c r="X420" s="40"/>
      <c r="Y420" s="40"/>
    </row>
    <row r="421" spans="24:25">
      <c r="X421" s="40"/>
      <c r="Y421" s="40"/>
    </row>
    <row r="422" spans="24:25">
      <c r="X422" s="40"/>
      <c r="Y422" s="40"/>
    </row>
    <row r="423" spans="24:25">
      <c r="X423" s="40"/>
      <c r="Y423" s="40"/>
    </row>
    <row r="424" spans="24:25">
      <c r="X424" s="40"/>
      <c r="Y424" s="40"/>
    </row>
    <row r="425" spans="24:25">
      <c r="X425" s="40"/>
      <c r="Y425" s="40"/>
    </row>
    <row r="426" spans="24:25">
      <c r="X426" s="40"/>
      <c r="Y426" s="40"/>
    </row>
    <row r="427" spans="24:25">
      <c r="X427" s="40"/>
      <c r="Y427" s="40"/>
    </row>
    <row r="428" spans="24:25">
      <c r="X428" s="40"/>
      <c r="Y428" s="40"/>
    </row>
    <row r="429" spans="24:25">
      <c r="X429" s="40"/>
      <c r="Y429" s="40"/>
    </row>
    <row r="430" spans="24:25">
      <c r="X430" s="40"/>
      <c r="Y430" s="40"/>
    </row>
    <row r="431" spans="24:25">
      <c r="X431" s="40"/>
      <c r="Y431" s="40"/>
    </row>
    <row r="432" spans="24:25">
      <c r="X432" s="40"/>
      <c r="Y432" s="40"/>
    </row>
    <row r="433" spans="24:25">
      <c r="X433" s="40"/>
      <c r="Y433" s="40"/>
    </row>
    <row r="434" spans="24:25">
      <c r="X434" s="40"/>
      <c r="Y434" s="40"/>
    </row>
    <row r="435" spans="24:25">
      <c r="X435" s="40"/>
      <c r="Y435" s="40"/>
    </row>
    <row r="436" spans="24:25">
      <c r="X436" s="40"/>
      <c r="Y436" s="40"/>
    </row>
    <row r="437" spans="24:25">
      <c r="X437" s="40"/>
      <c r="Y437" s="40"/>
    </row>
    <row r="438" spans="24:25">
      <c r="X438" s="40"/>
      <c r="Y438" s="40"/>
    </row>
    <row r="439" spans="24:25">
      <c r="X439" s="40"/>
      <c r="Y439" s="40"/>
    </row>
    <row r="440" spans="24:25">
      <c r="X440" s="40"/>
      <c r="Y440" s="40"/>
    </row>
    <row r="441" spans="24:25">
      <c r="X441" s="40"/>
      <c r="Y441" s="40"/>
    </row>
    <row r="442" spans="24:25">
      <c r="X442" s="40"/>
      <c r="Y442" s="40"/>
    </row>
    <row r="443" spans="24:25">
      <c r="X443" s="40"/>
      <c r="Y443" s="40"/>
    </row>
    <row r="444" spans="24:25">
      <c r="X444" s="40"/>
      <c r="Y444" s="40"/>
    </row>
    <row r="445" spans="24:25">
      <c r="X445" s="40"/>
      <c r="Y445" s="40"/>
    </row>
    <row r="446" spans="24:25">
      <c r="X446" s="40"/>
      <c r="Y446" s="40"/>
    </row>
    <row r="447" spans="24:25">
      <c r="X447" s="40"/>
      <c r="Y447" s="40"/>
    </row>
    <row r="448" spans="24:25">
      <c r="X448" s="40"/>
      <c r="Y448" s="40"/>
    </row>
    <row r="449" spans="24:25">
      <c r="X449" s="40"/>
      <c r="Y449" s="40"/>
    </row>
    <row r="450" spans="24:25">
      <c r="X450" s="40"/>
      <c r="Y450" s="40"/>
    </row>
    <row r="451" spans="24:25">
      <c r="X451" s="40"/>
      <c r="Y451" s="40"/>
    </row>
    <row r="452" spans="24:25">
      <c r="X452" s="40"/>
      <c r="Y452" s="40"/>
    </row>
    <row r="453" spans="24:25">
      <c r="X453" s="40"/>
      <c r="Y453" s="40"/>
    </row>
    <row r="454" spans="24:25">
      <c r="X454" s="40"/>
      <c r="Y454" s="40"/>
    </row>
    <row r="455" spans="24:25">
      <c r="X455" s="40"/>
      <c r="Y455" s="40"/>
    </row>
    <row r="456" spans="24:25">
      <c r="X456" s="40"/>
      <c r="Y456" s="40"/>
    </row>
    <row r="457" spans="24:25">
      <c r="X457" s="40"/>
      <c r="Y457" s="40"/>
    </row>
    <row r="458" spans="24:25">
      <c r="X458" s="40"/>
      <c r="Y458" s="40"/>
    </row>
    <row r="459" spans="24:25">
      <c r="X459" s="40"/>
      <c r="Y459" s="40"/>
    </row>
    <row r="460" spans="24:25">
      <c r="X460" s="40"/>
      <c r="Y460" s="40"/>
    </row>
    <row r="461" spans="24:25">
      <c r="X461" s="40"/>
      <c r="Y461" s="40"/>
    </row>
    <row r="462" spans="24:25">
      <c r="X462" s="40"/>
      <c r="Y462" s="40"/>
    </row>
    <row r="463" spans="24:25">
      <c r="X463" s="40"/>
      <c r="Y463" s="40"/>
    </row>
    <row r="464" spans="24:25">
      <c r="X464" s="40"/>
      <c r="Y464" s="40"/>
    </row>
    <row r="465" spans="24:25">
      <c r="X465" s="40"/>
      <c r="Y465" s="40"/>
    </row>
    <row r="466" spans="24:25">
      <c r="X466" s="40"/>
      <c r="Y466" s="40"/>
    </row>
    <row r="467" spans="24:25">
      <c r="X467" s="40"/>
      <c r="Y467" s="40"/>
    </row>
    <row r="468" spans="24:25">
      <c r="X468" s="40"/>
      <c r="Y468" s="40"/>
    </row>
    <row r="469" spans="24:25">
      <c r="X469" s="40"/>
      <c r="Y469" s="40"/>
    </row>
    <row r="470" spans="24:25">
      <c r="X470" s="40"/>
      <c r="Y470" s="40"/>
    </row>
    <row r="471" spans="24:25">
      <c r="X471" s="40"/>
      <c r="Y471" s="40"/>
    </row>
    <row r="472" spans="24:25">
      <c r="X472" s="40"/>
      <c r="Y472" s="40"/>
    </row>
    <row r="473" spans="24:25">
      <c r="X473" s="40"/>
      <c r="Y473" s="40"/>
    </row>
    <row r="474" spans="24:25">
      <c r="X474" s="40"/>
      <c r="Y474" s="40"/>
    </row>
    <row r="475" spans="24:25">
      <c r="X475" s="40"/>
      <c r="Y475" s="40"/>
    </row>
    <row r="476" spans="24:25">
      <c r="X476" s="40"/>
      <c r="Y476" s="40"/>
    </row>
    <row r="477" spans="24:25">
      <c r="X477" s="40"/>
      <c r="Y477" s="40"/>
    </row>
    <row r="478" spans="24:25">
      <c r="X478" s="40"/>
      <c r="Y478" s="40"/>
    </row>
    <row r="479" spans="24:25">
      <c r="X479" s="40"/>
      <c r="Y479" s="40"/>
    </row>
    <row r="480" spans="24:25">
      <c r="X480" s="40"/>
      <c r="Y480" s="40"/>
    </row>
    <row r="481" spans="24:25">
      <c r="X481" s="40"/>
      <c r="Y481" s="40"/>
    </row>
    <row r="482" spans="24:25">
      <c r="X482" s="40"/>
      <c r="Y482" s="40"/>
    </row>
    <row r="483" spans="24:25">
      <c r="X483" s="40"/>
      <c r="Y483" s="40"/>
    </row>
    <row r="484" spans="24:25">
      <c r="X484" s="40"/>
      <c r="Y484" s="40"/>
    </row>
    <row r="485" spans="24:25">
      <c r="X485" s="40"/>
      <c r="Y485" s="40"/>
    </row>
    <row r="486" spans="24:25">
      <c r="X486" s="40"/>
      <c r="Y486" s="40"/>
    </row>
    <row r="487" spans="24:25">
      <c r="X487" s="40"/>
      <c r="Y487" s="40"/>
    </row>
    <row r="488" spans="24:25">
      <c r="X488" s="40"/>
      <c r="Y488" s="40"/>
    </row>
    <row r="489" spans="24:25">
      <c r="X489" s="40"/>
      <c r="Y489" s="40"/>
    </row>
    <row r="490" spans="24:25">
      <c r="X490" s="40"/>
      <c r="Y490" s="40"/>
    </row>
    <row r="491" spans="24:25">
      <c r="X491" s="40"/>
      <c r="Y491" s="40"/>
    </row>
    <row r="492" spans="24:25">
      <c r="X492" s="40"/>
      <c r="Y492" s="40"/>
    </row>
    <row r="493" spans="24:25">
      <c r="X493" s="40"/>
      <c r="Y493" s="40"/>
    </row>
    <row r="494" spans="24:25">
      <c r="X494" s="40"/>
      <c r="Y494" s="40"/>
    </row>
    <row r="495" spans="24:25">
      <c r="X495" s="40"/>
      <c r="Y495" s="40"/>
    </row>
    <row r="496" spans="24:25">
      <c r="X496" s="40"/>
      <c r="Y496" s="40"/>
    </row>
    <row r="497" spans="24:25">
      <c r="X497" s="40"/>
      <c r="Y497" s="40"/>
    </row>
    <row r="498" spans="24:25">
      <c r="X498" s="40"/>
      <c r="Y498" s="40"/>
    </row>
    <row r="499" spans="24:25">
      <c r="X499" s="40"/>
      <c r="Y499" s="40"/>
    </row>
    <row r="500" spans="24:25">
      <c r="X500" s="40"/>
      <c r="Y500" s="40"/>
    </row>
    <row r="501" spans="24:25">
      <c r="X501" s="40"/>
      <c r="Y501" s="40"/>
    </row>
    <row r="502" spans="24:25">
      <c r="X502" s="40"/>
      <c r="Y502" s="40"/>
    </row>
    <row r="503" spans="24:25">
      <c r="X503" s="40"/>
      <c r="Y503" s="40"/>
    </row>
    <row r="504" spans="24:25">
      <c r="X504" s="40"/>
      <c r="Y504" s="40"/>
    </row>
    <row r="505" spans="24:25">
      <c r="X505" s="40"/>
      <c r="Y505" s="40"/>
    </row>
    <row r="506" spans="24:25">
      <c r="X506" s="40"/>
      <c r="Y506" s="40"/>
    </row>
    <row r="507" spans="24:25">
      <c r="X507" s="40"/>
      <c r="Y507" s="40"/>
    </row>
    <row r="508" spans="24:25">
      <c r="X508" s="40"/>
      <c r="Y508" s="40"/>
    </row>
    <row r="509" spans="24:25">
      <c r="X509" s="40"/>
      <c r="Y509" s="40"/>
    </row>
    <row r="510" spans="24:25">
      <c r="X510" s="40"/>
      <c r="Y510" s="40"/>
    </row>
    <row r="511" spans="24:25">
      <c r="X511" s="40"/>
      <c r="Y511" s="40"/>
    </row>
    <row r="512" spans="24:25">
      <c r="X512" s="40"/>
      <c r="Y512" s="40"/>
    </row>
    <row r="513" spans="24:25">
      <c r="X513" s="40"/>
      <c r="Y513" s="40"/>
    </row>
    <row r="514" spans="24:25">
      <c r="X514" s="40"/>
      <c r="Y514" s="40"/>
    </row>
    <row r="515" spans="24:25">
      <c r="X515" s="40"/>
      <c r="Y515" s="40"/>
    </row>
    <row r="516" spans="24:25">
      <c r="X516" s="40"/>
      <c r="Y516" s="40"/>
    </row>
    <row r="517" spans="24:25">
      <c r="X517" s="40"/>
      <c r="Y517" s="40"/>
    </row>
    <row r="518" spans="24:25">
      <c r="X518" s="40"/>
      <c r="Y518" s="40"/>
    </row>
    <row r="519" spans="24:25">
      <c r="X519" s="40"/>
      <c r="Y519" s="40"/>
    </row>
    <row r="520" spans="24:25">
      <c r="X520" s="40"/>
      <c r="Y520" s="40"/>
    </row>
    <row r="521" spans="24:25">
      <c r="X521" s="40"/>
      <c r="Y521" s="40"/>
    </row>
    <row r="522" spans="24:25">
      <c r="X522" s="40"/>
      <c r="Y522" s="40"/>
    </row>
    <row r="523" spans="24:25">
      <c r="X523" s="40"/>
      <c r="Y523" s="40"/>
    </row>
    <row r="524" spans="24:25">
      <c r="X524" s="40"/>
      <c r="Y524" s="40"/>
    </row>
    <row r="525" spans="24:25">
      <c r="X525" s="40"/>
      <c r="Y525" s="40"/>
    </row>
    <row r="526" spans="24:25">
      <c r="X526" s="40"/>
      <c r="Y526" s="40"/>
    </row>
    <row r="527" spans="24:25">
      <c r="X527" s="40"/>
      <c r="Y527" s="40"/>
    </row>
    <row r="528" spans="24:25">
      <c r="X528" s="40"/>
      <c r="Y528" s="40"/>
    </row>
    <row r="529" spans="24:25">
      <c r="X529" s="40"/>
      <c r="Y529" s="40"/>
    </row>
    <row r="530" spans="24:25">
      <c r="X530" s="40"/>
      <c r="Y530" s="40"/>
    </row>
    <row r="531" spans="24:25">
      <c r="X531" s="40"/>
      <c r="Y531" s="40"/>
    </row>
    <row r="532" spans="24:25">
      <c r="X532" s="40"/>
      <c r="Y532" s="40"/>
    </row>
    <row r="533" spans="24:25">
      <c r="X533" s="40"/>
      <c r="Y533" s="40"/>
    </row>
    <row r="534" spans="24:25">
      <c r="X534" s="40"/>
      <c r="Y534" s="40"/>
    </row>
    <row r="535" spans="24:25">
      <c r="X535" s="40"/>
      <c r="Y535" s="40"/>
    </row>
    <row r="536" spans="24:25">
      <c r="X536" s="40"/>
      <c r="Y536" s="40"/>
    </row>
    <row r="537" spans="24:25">
      <c r="X537" s="40"/>
      <c r="Y537" s="40"/>
    </row>
    <row r="538" spans="24:25">
      <c r="X538" s="40"/>
      <c r="Y538" s="40"/>
    </row>
    <row r="539" spans="24:25">
      <c r="X539" s="40"/>
      <c r="Y539" s="40"/>
    </row>
    <row r="540" spans="24:25">
      <c r="X540" s="40"/>
      <c r="Y540" s="40"/>
    </row>
    <row r="541" spans="24:25">
      <c r="X541" s="40"/>
      <c r="Y541" s="40"/>
    </row>
    <row r="542" spans="24:25">
      <c r="X542" s="40"/>
      <c r="Y542" s="40"/>
    </row>
    <row r="543" spans="24:25">
      <c r="X543" s="40"/>
      <c r="Y543" s="40"/>
    </row>
    <row r="544" spans="24:25">
      <c r="X544" s="40"/>
      <c r="Y544" s="40"/>
    </row>
    <row r="545" spans="24:25">
      <c r="X545" s="40"/>
      <c r="Y545" s="40"/>
    </row>
    <row r="546" spans="24:25">
      <c r="X546" s="40"/>
      <c r="Y546" s="40"/>
    </row>
    <row r="547" spans="24:25">
      <c r="X547" s="40"/>
      <c r="Y547" s="40"/>
    </row>
    <row r="548" spans="24:25">
      <c r="X548" s="40"/>
      <c r="Y548" s="40"/>
    </row>
    <row r="549" spans="24:25">
      <c r="X549" s="40"/>
      <c r="Y549" s="40"/>
    </row>
    <row r="550" spans="24:25">
      <c r="X550" s="40"/>
      <c r="Y550" s="40"/>
    </row>
    <row r="551" spans="24:25">
      <c r="X551" s="40"/>
      <c r="Y551" s="40"/>
    </row>
    <row r="552" spans="24:25">
      <c r="X552" s="40"/>
      <c r="Y552" s="40"/>
    </row>
    <row r="553" spans="24:25">
      <c r="X553" s="40"/>
      <c r="Y553" s="40"/>
    </row>
    <row r="554" spans="24:25">
      <c r="X554" s="40"/>
      <c r="Y554" s="40"/>
    </row>
    <row r="555" spans="24:25">
      <c r="X555" s="40"/>
      <c r="Y555" s="40"/>
    </row>
    <row r="556" spans="24:25">
      <c r="X556" s="40"/>
      <c r="Y556" s="40"/>
    </row>
    <row r="557" spans="24:25">
      <c r="X557" s="40"/>
      <c r="Y557" s="40"/>
    </row>
    <row r="558" spans="24:25">
      <c r="X558" s="40"/>
      <c r="Y558" s="40"/>
    </row>
    <row r="559" spans="24:25">
      <c r="X559" s="40"/>
      <c r="Y559" s="40"/>
    </row>
    <row r="560" spans="24:25">
      <c r="X560" s="40"/>
      <c r="Y560" s="40"/>
    </row>
    <row r="561" spans="24:25">
      <c r="X561" s="40"/>
      <c r="Y561" s="40"/>
    </row>
    <row r="562" spans="24:25">
      <c r="X562" s="40"/>
      <c r="Y562" s="40"/>
    </row>
    <row r="563" spans="24:25">
      <c r="X563" s="40"/>
      <c r="Y563" s="40"/>
    </row>
    <row r="564" spans="24:25">
      <c r="X564" s="40"/>
      <c r="Y564" s="40"/>
    </row>
    <row r="565" spans="24:25">
      <c r="X565" s="40"/>
      <c r="Y565" s="40"/>
    </row>
    <row r="566" spans="24:25">
      <c r="X566" s="40"/>
      <c r="Y566" s="40"/>
    </row>
    <row r="567" spans="24:25">
      <c r="X567" s="40"/>
      <c r="Y567" s="40"/>
    </row>
    <row r="568" spans="24:25">
      <c r="X568" s="40"/>
      <c r="Y568" s="40"/>
    </row>
    <row r="569" spans="24:25">
      <c r="X569" s="40"/>
      <c r="Y569" s="40"/>
    </row>
    <row r="570" spans="24:25">
      <c r="X570" s="40"/>
      <c r="Y570" s="40"/>
    </row>
    <row r="571" spans="24:25">
      <c r="X571" s="40"/>
      <c r="Y571" s="40"/>
    </row>
    <row r="572" spans="24:25">
      <c r="X572" s="40"/>
      <c r="Y572" s="40"/>
    </row>
    <row r="573" spans="24:25">
      <c r="X573" s="40"/>
      <c r="Y573" s="40"/>
    </row>
    <row r="574" spans="24:25">
      <c r="X574" s="40"/>
      <c r="Y574" s="40"/>
    </row>
    <row r="575" spans="24:25">
      <c r="X575" s="40"/>
      <c r="Y575" s="40"/>
    </row>
    <row r="576" spans="24:25">
      <c r="X576" s="40"/>
      <c r="Y576" s="40"/>
    </row>
    <row r="577" spans="24:25">
      <c r="X577" s="40"/>
      <c r="Y577" s="40"/>
    </row>
    <row r="578" spans="24:25">
      <c r="X578" s="40"/>
      <c r="Y578" s="40"/>
    </row>
    <row r="579" spans="24:25">
      <c r="X579" s="40"/>
      <c r="Y579" s="40"/>
    </row>
    <row r="580" spans="24:25">
      <c r="X580" s="40"/>
      <c r="Y580" s="40"/>
    </row>
    <row r="581" spans="24:25">
      <c r="X581" s="40"/>
      <c r="Y581" s="40"/>
    </row>
    <row r="582" spans="24:25">
      <c r="X582" s="40"/>
      <c r="Y582" s="40"/>
    </row>
    <row r="583" spans="24:25">
      <c r="X583" s="40"/>
      <c r="Y583" s="40"/>
    </row>
    <row r="584" spans="24:25">
      <c r="X584" s="40"/>
      <c r="Y584" s="40"/>
    </row>
    <row r="585" spans="24:25">
      <c r="X585" s="40"/>
      <c r="Y585" s="40"/>
    </row>
    <row r="586" spans="24:25">
      <c r="X586" s="40"/>
      <c r="Y586" s="40"/>
    </row>
    <row r="587" spans="24:25">
      <c r="X587" s="40"/>
      <c r="Y587" s="40"/>
    </row>
    <row r="588" spans="24:25">
      <c r="X588" s="40"/>
      <c r="Y588" s="40"/>
    </row>
    <row r="589" spans="24:25">
      <c r="X589" s="40"/>
      <c r="Y589" s="40"/>
    </row>
    <row r="590" spans="24:25">
      <c r="X590" s="40"/>
      <c r="Y590" s="40"/>
    </row>
    <row r="591" spans="24:25">
      <c r="X591" s="40"/>
      <c r="Y591" s="40"/>
    </row>
    <row r="592" spans="24:25">
      <c r="X592" s="40"/>
      <c r="Y592" s="40"/>
    </row>
    <row r="593" spans="24:25">
      <c r="X593" s="40"/>
      <c r="Y593" s="40"/>
    </row>
    <row r="594" spans="24:25">
      <c r="X594" s="40"/>
      <c r="Y594" s="40"/>
    </row>
    <row r="595" spans="24:25">
      <c r="X595" s="40"/>
      <c r="Y595" s="40"/>
    </row>
    <row r="596" spans="24:25">
      <c r="X596" s="40"/>
      <c r="Y596" s="40"/>
    </row>
    <row r="597" spans="24:25">
      <c r="X597" s="40"/>
      <c r="Y597" s="40"/>
    </row>
    <row r="598" spans="24:25">
      <c r="X598" s="40"/>
      <c r="Y598" s="40"/>
    </row>
    <row r="599" spans="24:25">
      <c r="X599" s="40"/>
      <c r="Y599" s="40"/>
    </row>
    <row r="600" spans="24:25">
      <c r="X600" s="40"/>
      <c r="Y600" s="40"/>
    </row>
    <row r="601" spans="24:25">
      <c r="X601" s="40"/>
      <c r="Y601" s="40"/>
    </row>
    <row r="602" spans="24:25">
      <c r="X602" s="40"/>
      <c r="Y602" s="40"/>
    </row>
    <row r="603" spans="24:25">
      <c r="X603" s="40"/>
      <c r="Y603" s="40"/>
    </row>
    <row r="604" spans="24:25">
      <c r="X604" s="40"/>
      <c r="Y604" s="40"/>
    </row>
    <row r="605" spans="24:25">
      <c r="X605" s="40"/>
      <c r="Y605" s="40"/>
    </row>
    <row r="606" spans="24:25">
      <c r="X606" s="40"/>
      <c r="Y606" s="40"/>
    </row>
    <row r="607" spans="24:25">
      <c r="X607" s="40"/>
      <c r="Y607" s="40"/>
    </row>
    <row r="608" spans="24:25">
      <c r="X608" s="40"/>
      <c r="Y608" s="40"/>
    </row>
    <row r="609" spans="24:25">
      <c r="X609" s="40"/>
      <c r="Y609" s="40"/>
    </row>
    <row r="610" spans="24:25">
      <c r="X610" s="40"/>
      <c r="Y610" s="40"/>
    </row>
    <row r="611" spans="24:25">
      <c r="X611" s="40"/>
      <c r="Y611" s="40"/>
    </row>
    <row r="612" spans="24:25">
      <c r="X612" s="40"/>
      <c r="Y612" s="40"/>
    </row>
    <row r="613" spans="24:25">
      <c r="X613" s="40"/>
      <c r="Y613" s="40"/>
    </row>
    <row r="614" spans="24:25">
      <c r="X614" s="40"/>
      <c r="Y614" s="40"/>
    </row>
    <row r="615" spans="24:25">
      <c r="X615" s="40"/>
      <c r="Y615" s="40"/>
    </row>
    <row r="616" spans="24:25">
      <c r="X616" s="40"/>
      <c r="Y616" s="40"/>
    </row>
    <row r="617" spans="24:25">
      <c r="X617" s="40"/>
      <c r="Y617" s="40"/>
    </row>
    <row r="618" spans="24:25">
      <c r="X618" s="40"/>
      <c r="Y618" s="40"/>
    </row>
    <row r="619" spans="24:25">
      <c r="X619" s="40"/>
      <c r="Y619" s="40"/>
    </row>
    <row r="620" spans="24:25">
      <c r="X620" s="40"/>
      <c r="Y620" s="40"/>
    </row>
    <row r="621" spans="24:25">
      <c r="X621" s="40"/>
      <c r="Y621" s="40"/>
    </row>
    <row r="622" spans="24:25">
      <c r="X622" s="40"/>
      <c r="Y622" s="40"/>
    </row>
    <row r="623" spans="24:25">
      <c r="X623" s="40"/>
      <c r="Y623" s="40"/>
    </row>
    <row r="624" spans="24:25">
      <c r="X624" s="40"/>
      <c r="Y624" s="40"/>
    </row>
    <row r="625" spans="24:25">
      <c r="X625" s="40"/>
      <c r="Y625" s="40"/>
    </row>
    <row r="626" spans="24:25">
      <c r="X626" s="40"/>
      <c r="Y626" s="40"/>
    </row>
    <row r="627" spans="24:25">
      <c r="X627" s="40"/>
      <c r="Y627" s="40"/>
    </row>
    <row r="628" spans="24:25">
      <c r="X628" s="40"/>
      <c r="Y628" s="40"/>
    </row>
    <row r="629" spans="24:25">
      <c r="X629" s="40"/>
      <c r="Y629" s="40"/>
    </row>
    <row r="630" spans="24:25">
      <c r="X630" s="40"/>
      <c r="Y630" s="40"/>
    </row>
    <row r="631" spans="24:25">
      <c r="X631" s="40"/>
      <c r="Y631" s="40"/>
    </row>
    <row r="632" spans="24:25">
      <c r="X632" s="40"/>
      <c r="Y632" s="40"/>
    </row>
    <row r="633" spans="24:25">
      <c r="X633" s="40"/>
      <c r="Y633" s="40"/>
    </row>
    <row r="634" spans="24:25">
      <c r="X634" s="40"/>
      <c r="Y634" s="40"/>
    </row>
    <row r="635" spans="24:25">
      <c r="X635" s="40"/>
      <c r="Y635" s="40"/>
    </row>
    <row r="636" spans="24:25">
      <c r="X636" s="40"/>
      <c r="Y636" s="40"/>
    </row>
    <row r="637" spans="24:25">
      <c r="X637" s="40"/>
      <c r="Y637" s="40"/>
    </row>
    <row r="638" spans="24:25">
      <c r="X638" s="40"/>
      <c r="Y638" s="40"/>
    </row>
    <row r="639" spans="24:25">
      <c r="X639" s="40"/>
      <c r="Y639" s="40"/>
    </row>
    <row r="640" spans="24:25">
      <c r="X640" s="40"/>
      <c r="Y640" s="40"/>
    </row>
    <row r="641" spans="24:25">
      <c r="X641" s="40"/>
      <c r="Y641" s="40"/>
    </row>
    <row r="642" spans="24:25">
      <c r="X642" s="40"/>
      <c r="Y642" s="40"/>
    </row>
    <row r="643" spans="24:25">
      <c r="X643" s="40"/>
      <c r="Y643" s="40"/>
    </row>
    <row r="644" spans="24:25">
      <c r="X644" s="40"/>
      <c r="Y644" s="40"/>
    </row>
    <row r="645" spans="24:25">
      <c r="X645" s="40"/>
      <c r="Y645" s="40"/>
    </row>
    <row r="646" spans="24:25">
      <c r="X646" s="40"/>
      <c r="Y646" s="40"/>
    </row>
    <row r="647" spans="24:25">
      <c r="X647" s="40"/>
      <c r="Y647" s="40"/>
    </row>
    <row r="648" spans="24:25">
      <c r="X648" s="40"/>
      <c r="Y648" s="40"/>
    </row>
    <row r="649" spans="24:25">
      <c r="X649" s="40"/>
      <c r="Y649" s="40"/>
    </row>
    <row r="650" spans="24:25">
      <c r="X650" s="40"/>
      <c r="Y650" s="40"/>
    </row>
    <row r="651" spans="24:25">
      <c r="X651" s="40"/>
      <c r="Y651" s="40"/>
    </row>
    <row r="652" spans="24:25">
      <c r="X652" s="40"/>
      <c r="Y652" s="40"/>
    </row>
    <row r="653" spans="24:25">
      <c r="X653" s="40"/>
      <c r="Y653" s="40"/>
    </row>
    <row r="654" spans="24:25">
      <c r="X654" s="40"/>
      <c r="Y654" s="40"/>
    </row>
    <row r="655" spans="24:25">
      <c r="X655" s="40"/>
      <c r="Y655" s="40"/>
    </row>
    <row r="656" spans="24:25">
      <c r="X656" s="40"/>
      <c r="Y656" s="40"/>
    </row>
    <row r="657" spans="24:25">
      <c r="X657" s="40"/>
      <c r="Y657" s="40"/>
    </row>
    <row r="658" spans="24:25">
      <c r="X658" s="40"/>
      <c r="Y658" s="40"/>
    </row>
    <row r="659" spans="24:25">
      <c r="X659" s="40"/>
      <c r="Y659" s="40"/>
    </row>
    <row r="660" spans="24:25">
      <c r="X660" s="40"/>
      <c r="Y660" s="40"/>
    </row>
    <row r="661" spans="24:25">
      <c r="X661" s="40"/>
      <c r="Y661" s="40"/>
    </row>
    <row r="662" spans="24:25">
      <c r="X662" s="40"/>
      <c r="Y662" s="40"/>
    </row>
    <row r="663" spans="24:25">
      <c r="X663" s="40"/>
      <c r="Y663" s="40"/>
    </row>
    <row r="664" spans="24:25">
      <c r="X664" s="40"/>
      <c r="Y664" s="40"/>
    </row>
    <row r="665" spans="24:25">
      <c r="X665" s="40"/>
      <c r="Y665" s="40"/>
    </row>
    <row r="666" spans="24:25">
      <c r="X666" s="40"/>
      <c r="Y666" s="40"/>
    </row>
    <row r="667" spans="24:25">
      <c r="X667" s="40"/>
      <c r="Y667" s="40"/>
    </row>
    <row r="668" spans="24:25">
      <c r="X668" s="40"/>
      <c r="Y668" s="40"/>
    </row>
    <row r="669" spans="24:25">
      <c r="X669" s="40"/>
      <c r="Y669" s="40"/>
    </row>
    <row r="670" spans="24:25">
      <c r="X670" s="40"/>
      <c r="Y670" s="40"/>
    </row>
    <row r="671" spans="24:25">
      <c r="X671" s="40"/>
      <c r="Y671" s="40"/>
    </row>
    <row r="672" spans="24:25">
      <c r="X672" s="40"/>
      <c r="Y672" s="40"/>
    </row>
    <row r="673" spans="24:25">
      <c r="X673" s="40"/>
      <c r="Y673" s="40"/>
    </row>
    <row r="674" spans="24:25">
      <c r="X674" s="40"/>
      <c r="Y674" s="40"/>
    </row>
    <row r="675" spans="24:25">
      <c r="X675" s="40"/>
      <c r="Y675" s="40"/>
    </row>
    <row r="676" spans="24:25">
      <c r="X676" s="40"/>
      <c r="Y676" s="40"/>
    </row>
    <row r="677" spans="24:25">
      <c r="X677" s="40"/>
      <c r="Y677" s="40"/>
    </row>
    <row r="678" spans="24:25">
      <c r="X678" s="40"/>
      <c r="Y678" s="40"/>
    </row>
    <row r="679" spans="24:25">
      <c r="X679" s="40"/>
      <c r="Y679" s="40"/>
    </row>
    <row r="680" spans="24:25">
      <c r="X680" s="40"/>
      <c r="Y680" s="40"/>
    </row>
    <row r="681" spans="24:25">
      <c r="X681" s="40"/>
      <c r="Y681" s="40"/>
    </row>
    <row r="682" spans="24:25">
      <c r="X682" s="40"/>
      <c r="Y682" s="40"/>
    </row>
    <row r="683" spans="24:25">
      <c r="X683" s="40"/>
      <c r="Y683" s="40"/>
    </row>
    <row r="684" spans="24:25">
      <c r="X684" s="40"/>
      <c r="Y684" s="40"/>
    </row>
    <row r="685" spans="24:25">
      <c r="X685" s="40"/>
      <c r="Y685" s="40"/>
    </row>
    <row r="686" spans="24:25">
      <c r="X686" s="40"/>
      <c r="Y686" s="40"/>
    </row>
    <row r="687" spans="24:25">
      <c r="X687" s="40"/>
      <c r="Y687" s="40"/>
    </row>
    <row r="688" spans="24:25">
      <c r="X688" s="40"/>
      <c r="Y688" s="40"/>
    </row>
    <row r="689" spans="24:25">
      <c r="X689" s="40"/>
      <c r="Y689" s="40"/>
    </row>
    <row r="690" spans="24:25">
      <c r="X690" s="40"/>
      <c r="Y690" s="40"/>
    </row>
    <row r="691" spans="24:25">
      <c r="X691" s="40"/>
      <c r="Y691" s="40"/>
    </row>
    <row r="692" spans="24:25">
      <c r="X692" s="40"/>
      <c r="Y692" s="40"/>
    </row>
    <row r="693" spans="24:25">
      <c r="X693" s="40"/>
      <c r="Y693" s="40"/>
    </row>
    <row r="694" spans="24:25">
      <c r="X694" s="40"/>
      <c r="Y694" s="40"/>
    </row>
    <row r="695" spans="24:25">
      <c r="X695" s="40"/>
      <c r="Y695" s="40"/>
    </row>
    <row r="696" spans="24:25">
      <c r="X696" s="40"/>
      <c r="Y696" s="40"/>
    </row>
    <row r="697" spans="24:25">
      <c r="X697" s="40"/>
      <c r="Y697" s="40"/>
    </row>
    <row r="698" spans="24:25">
      <c r="X698" s="40"/>
      <c r="Y698" s="40"/>
    </row>
    <row r="699" spans="24:25">
      <c r="X699" s="40"/>
      <c r="Y699" s="40"/>
    </row>
    <row r="700" spans="24:25">
      <c r="X700" s="40"/>
      <c r="Y700" s="40"/>
    </row>
    <row r="701" spans="24:25">
      <c r="X701" s="40"/>
      <c r="Y701" s="40"/>
    </row>
    <row r="702" spans="24:25">
      <c r="X702" s="40"/>
      <c r="Y702" s="40"/>
    </row>
    <row r="703" spans="24:25">
      <c r="X703" s="40"/>
      <c r="Y703" s="40"/>
    </row>
    <row r="704" spans="24:25">
      <c r="X704" s="40"/>
      <c r="Y704" s="40"/>
    </row>
    <row r="705" spans="24:25">
      <c r="X705" s="40"/>
      <c r="Y705" s="40"/>
    </row>
    <row r="706" spans="24:25">
      <c r="X706" s="40"/>
      <c r="Y706" s="40"/>
    </row>
    <row r="707" spans="24:25">
      <c r="X707" s="40"/>
      <c r="Y707" s="40"/>
    </row>
    <row r="708" spans="24:25">
      <c r="X708" s="40"/>
      <c r="Y708" s="40"/>
    </row>
    <row r="709" spans="24:25">
      <c r="X709" s="40"/>
      <c r="Y709" s="40"/>
    </row>
    <row r="710" spans="24:25">
      <c r="X710" s="40"/>
      <c r="Y710" s="40"/>
    </row>
    <row r="711" spans="24:25">
      <c r="X711" s="40"/>
      <c r="Y711" s="40"/>
    </row>
    <row r="712" spans="24:25">
      <c r="X712" s="40"/>
      <c r="Y712" s="40"/>
    </row>
    <row r="713" spans="24:25">
      <c r="X713" s="40"/>
      <c r="Y713" s="40"/>
    </row>
    <row r="714" spans="24:25">
      <c r="X714" s="40"/>
      <c r="Y714" s="40"/>
    </row>
    <row r="715" spans="24:25">
      <c r="X715" s="40"/>
      <c r="Y715" s="40"/>
    </row>
    <row r="716" spans="24:25">
      <c r="X716" s="40"/>
      <c r="Y716" s="40"/>
    </row>
    <row r="717" spans="24:25">
      <c r="X717" s="40"/>
      <c r="Y717" s="40"/>
    </row>
    <row r="718" spans="24:25">
      <c r="X718" s="40"/>
      <c r="Y718" s="40"/>
    </row>
    <row r="719" spans="24:25">
      <c r="X719" s="40"/>
      <c r="Y719" s="40"/>
    </row>
    <row r="720" spans="24:25">
      <c r="X720" s="40"/>
      <c r="Y720" s="40"/>
    </row>
    <row r="721" spans="24:25">
      <c r="X721" s="40"/>
      <c r="Y721" s="40"/>
    </row>
    <row r="722" spans="24:25">
      <c r="X722" s="40"/>
      <c r="Y722" s="40"/>
    </row>
    <row r="723" spans="24:25">
      <c r="X723" s="40"/>
      <c r="Y723" s="40"/>
    </row>
    <row r="724" spans="24:25">
      <c r="X724" s="40"/>
      <c r="Y724" s="40"/>
    </row>
    <row r="725" spans="24:25">
      <c r="X725" s="40"/>
      <c r="Y725" s="40"/>
    </row>
    <row r="726" spans="24:25">
      <c r="X726" s="40"/>
      <c r="Y726" s="40"/>
    </row>
    <row r="727" spans="24:25">
      <c r="X727" s="40"/>
      <c r="Y727" s="40"/>
    </row>
    <row r="728" spans="24:25">
      <c r="X728" s="40"/>
      <c r="Y728" s="40"/>
    </row>
    <row r="729" spans="24:25">
      <c r="X729" s="40"/>
      <c r="Y729" s="40"/>
    </row>
    <row r="730" spans="24:25">
      <c r="X730" s="40"/>
      <c r="Y730" s="40"/>
    </row>
    <row r="731" spans="24:25">
      <c r="X731" s="40"/>
      <c r="Y731" s="40"/>
    </row>
    <row r="732" spans="24:25">
      <c r="X732" s="40"/>
      <c r="Y732" s="40"/>
    </row>
    <row r="733" spans="24:25">
      <c r="X733" s="40"/>
      <c r="Y733" s="40"/>
    </row>
    <row r="734" spans="24:25">
      <c r="X734" s="40"/>
      <c r="Y734" s="40"/>
    </row>
    <row r="735" spans="24:25">
      <c r="X735" s="40"/>
      <c r="Y735" s="40"/>
    </row>
    <row r="736" spans="24:25">
      <c r="X736" s="40"/>
      <c r="Y736" s="40"/>
    </row>
    <row r="737" spans="24:25">
      <c r="X737" s="40"/>
      <c r="Y737" s="40"/>
    </row>
    <row r="738" spans="24:25">
      <c r="X738" s="40"/>
      <c r="Y738" s="40"/>
    </row>
    <row r="739" spans="24:25">
      <c r="X739" s="40"/>
      <c r="Y739" s="40"/>
    </row>
    <row r="740" spans="24:25">
      <c r="X740" s="40"/>
      <c r="Y740" s="40"/>
    </row>
    <row r="741" spans="24:25">
      <c r="X741" s="40"/>
      <c r="Y741" s="40"/>
    </row>
    <row r="742" spans="24:25">
      <c r="X742" s="40"/>
      <c r="Y742" s="40"/>
    </row>
    <row r="743" spans="24:25">
      <c r="X743" s="40"/>
      <c r="Y743" s="40"/>
    </row>
    <row r="744" spans="24:25">
      <c r="X744" s="40"/>
      <c r="Y744" s="40"/>
    </row>
    <row r="745" spans="24:25">
      <c r="X745" s="40"/>
      <c r="Y745" s="40"/>
    </row>
    <row r="746" spans="24:25">
      <c r="X746" s="40"/>
      <c r="Y746" s="40"/>
    </row>
    <row r="747" spans="24:25">
      <c r="X747" s="40"/>
      <c r="Y747" s="40"/>
    </row>
    <row r="748" spans="24:25">
      <c r="X748" s="40"/>
      <c r="Y748" s="40"/>
    </row>
    <row r="749" spans="24:25">
      <c r="X749" s="40"/>
      <c r="Y749" s="40"/>
    </row>
    <row r="750" spans="24:25">
      <c r="X750" s="40"/>
      <c r="Y750" s="40"/>
    </row>
    <row r="751" spans="24:25">
      <c r="X751" s="40"/>
      <c r="Y751" s="40"/>
    </row>
    <row r="752" spans="24:25">
      <c r="X752" s="40"/>
      <c r="Y752" s="40"/>
    </row>
    <row r="753" spans="24:25">
      <c r="X753" s="40"/>
      <c r="Y753" s="40"/>
    </row>
    <row r="754" spans="24:25">
      <c r="X754" s="40"/>
      <c r="Y754" s="40"/>
    </row>
    <row r="755" spans="24:25">
      <c r="X755" s="40"/>
      <c r="Y755" s="40"/>
    </row>
    <row r="756" spans="24:25">
      <c r="X756" s="40"/>
      <c r="Y756" s="40"/>
    </row>
    <row r="757" spans="24:25">
      <c r="X757" s="40"/>
      <c r="Y757" s="40"/>
    </row>
    <row r="758" spans="24:25">
      <c r="X758" s="40"/>
      <c r="Y758" s="40"/>
    </row>
    <row r="759" spans="24:25">
      <c r="X759" s="40"/>
      <c r="Y759" s="40"/>
    </row>
    <row r="760" spans="24:25">
      <c r="X760" s="40"/>
      <c r="Y760" s="40"/>
    </row>
    <row r="761" spans="24:25">
      <c r="X761" s="40"/>
      <c r="Y761" s="40"/>
    </row>
    <row r="762" spans="24:25">
      <c r="X762" s="40"/>
      <c r="Y762" s="40"/>
    </row>
    <row r="763" spans="24:25">
      <c r="X763" s="40"/>
      <c r="Y763" s="40"/>
    </row>
    <row r="764" spans="24:25">
      <c r="X764" s="40"/>
      <c r="Y764" s="40"/>
    </row>
    <row r="765" spans="24:25">
      <c r="X765" s="40"/>
      <c r="Y765" s="40"/>
    </row>
    <row r="766" spans="24:25">
      <c r="X766" s="40"/>
      <c r="Y766" s="40"/>
    </row>
    <row r="767" spans="24:25">
      <c r="X767" s="40"/>
      <c r="Y767" s="40"/>
    </row>
    <row r="768" spans="24:25">
      <c r="X768" s="40"/>
      <c r="Y768" s="40"/>
    </row>
    <row r="769" spans="24:25">
      <c r="X769" s="40"/>
      <c r="Y769" s="40"/>
    </row>
    <row r="770" spans="24:25">
      <c r="X770" s="40"/>
      <c r="Y770" s="40"/>
    </row>
    <row r="771" spans="24:25">
      <c r="X771" s="40"/>
      <c r="Y771" s="40"/>
    </row>
    <row r="772" spans="24:25">
      <c r="X772" s="40"/>
      <c r="Y772" s="40"/>
    </row>
    <row r="773" spans="24:25">
      <c r="X773" s="40"/>
      <c r="Y773" s="40"/>
    </row>
    <row r="774" spans="24:25">
      <c r="X774" s="40"/>
      <c r="Y774" s="40"/>
    </row>
    <row r="775" spans="24:25">
      <c r="X775" s="40"/>
      <c r="Y775" s="40"/>
    </row>
    <row r="776" spans="24:25">
      <c r="X776" s="40"/>
      <c r="Y776" s="40"/>
    </row>
    <row r="777" spans="24:25">
      <c r="X777" s="40"/>
      <c r="Y777" s="40"/>
    </row>
    <row r="778" spans="24:25">
      <c r="X778" s="40"/>
      <c r="Y778" s="40"/>
    </row>
    <row r="779" spans="24:25">
      <c r="X779" s="40"/>
      <c r="Y779" s="40"/>
    </row>
    <row r="780" spans="24:25">
      <c r="X780" s="40"/>
      <c r="Y780" s="40"/>
    </row>
    <row r="781" spans="24:25">
      <c r="X781" s="40"/>
      <c r="Y781" s="40"/>
    </row>
    <row r="782" spans="24:25">
      <c r="X782" s="40"/>
      <c r="Y782" s="40"/>
    </row>
    <row r="783" spans="24:25">
      <c r="X783" s="40"/>
      <c r="Y783" s="40"/>
    </row>
    <row r="784" spans="24:25">
      <c r="X784" s="40"/>
      <c r="Y784" s="40"/>
    </row>
    <row r="785" spans="24:25">
      <c r="X785" s="40"/>
      <c r="Y785" s="40"/>
    </row>
    <row r="786" spans="24:25">
      <c r="X786" s="40"/>
      <c r="Y786" s="40"/>
    </row>
    <row r="787" spans="24:25">
      <c r="X787" s="40"/>
      <c r="Y787" s="40"/>
    </row>
    <row r="788" spans="24:25">
      <c r="X788" s="40"/>
      <c r="Y788" s="40"/>
    </row>
    <row r="789" spans="24:25">
      <c r="X789" s="40"/>
      <c r="Y789" s="40"/>
    </row>
    <row r="790" spans="24:25">
      <c r="X790" s="40"/>
      <c r="Y790" s="40"/>
    </row>
    <row r="791" spans="24:25">
      <c r="X791" s="40"/>
      <c r="Y791" s="40"/>
    </row>
    <row r="792" spans="24:25">
      <c r="X792" s="40"/>
      <c r="Y792" s="40"/>
    </row>
    <row r="793" spans="24:25">
      <c r="X793" s="40"/>
      <c r="Y793" s="40"/>
    </row>
    <row r="794" spans="24:25">
      <c r="X794" s="40"/>
      <c r="Y794" s="40"/>
    </row>
    <row r="795" spans="24:25">
      <c r="X795" s="40"/>
      <c r="Y795" s="40"/>
    </row>
    <row r="796" spans="24:25">
      <c r="X796" s="40"/>
      <c r="Y796" s="40"/>
    </row>
    <row r="797" spans="24:25">
      <c r="X797" s="40"/>
      <c r="Y797" s="40"/>
    </row>
    <row r="798" spans="24:25">
      <c r="X798" s="40"/>
      <c r="Y798" s="40"/>
    </row>
    <row r="799" spans="24:25">
      <c r="X799" s="40"/>
      <c r="Y799" s="40"/>
    </row>
    <row r="800" spans="24:25">
      <c r="X800" s="40"/>
      <c r="Y800" s="40"/>
    </row>
    <row r="801" spans="24:25">
      <c r="X801" s="40"/>
      <c r="Y801" s="40"/>
    </row>
    <row r="802" spans="24:25">
      <c r="X802" s="40"/>
      <c r="Y802" s="40"/>
    </row>
    <row r="803" spans="24:25">
      <c r="X803" s="40"/>
      <c r="Y803" s="40"/>
    </row>
    <row r="804" spans="24:25">
      <c r="X804" s="40"/>
      <c r="Y804" s="40"/>
    </row>
    <row r="805" spans="24:25">
      <c r="X805" s="40"/>
      <c r="Y805" s="40"/>
    </row>
    <row r="806" spans="24:25">
      <c r="X806" s="40"/>
      <c r="Y806" s="40"/>
    </row>
    <row r="807" spans="24:25">
      <c r="X807" s="40"/>
      <c r="Y807" s="40"/>
    </row>
    <row r="808" spans="24:25">
      <c r="X808" s="40"/>
      <c r="Y808" s="40"/>
    </row>
    <row r="809" spans="24:25">
      <c r="X809" s="40"/>
      <c r="Y809" s="40"/>
    </row>
    <row r="810" spans="24:25">
      <c r="X810" s="40"/>
      <c r="Y810" s="40"/>
    </row>
    <row r="811" spans="24:25">
      <c r="X811" s="40"/>
      <c r="Y811" s="40"/>
    </row>
    <row r="812" spans="24:25">
      <c r="X812" s="40"/>
      <c r="Y812" s="40"/>
    </row>
    <row r="813" spans="24:25">
      <c r="X813" s="40"/>
      <c r="Y813" s="40"/>
    </row>
    <row r="814" spans="24:25">
      <c r="X814" s="40"/>
      <c r="Y814" s="40"/>
    </row>
    <row r="815" spans="24:25">
      <c r="X815" s="40"/>
      <c r="Y815" s="40"/>
    </row>
    <row r="816" spans="24:25">
      <c r="X816" s="40"/>
      <c r="Y816" s="40"/>
    </row>
    <row r="817" spans="24:25">
      <c r="X817" s="40"/>
      <c r="Y817" s="40"/>
    </row>
    <row r="818" spans="24:25">
      <c r="X818" s="40"/>
      <c r="Y818" s="40"/>
    </row>
    <row r="819" spans="24:25">
      <c r="X819" s="40"/>
      <c r="Y819" s="40"/>
    </row>
    <row r="820" spans="24:25">
      <c r="X820" s="40"/>
      <c r="Y820" s="40"/>
    </row>
    <row r="821" spans="24:25">
      <c r="X821" s="40"/>
      <c r="Y821" s="40"/>
    </row>
    <row r="822" spans="24:25">
      <c r="X822" s="40"/>
      <c r="Y822" s="40"/>
    </row>
    <row r="823" spans="24:25">
      <c r="X823" s="40"/>
      <c r="Y823" s="40"/>
    </row>
    <row r="824" spans="24:25">
      <c r="X824" s="40"/>
      <c r="Y824" s="40"/>
    </row>
    <row r="825" spans="24:25">
      <c r="X825" s="40"/>
      <c r="Y825" s="40"/>
    </row>
    <row r="826" spans="24:25">
      <c r="X826" s="40"/>
      <c r="Y826" s="40"/>
    </row>
    <row r="827" spans="24:25">
      <c r="X827" s="40"/>
      <c r="Y827" s="40"/>
    </row>
    <row r="828" spans="24:25">
      <c r="X828" s="40"/>
      <c r="Y828" s="40"/>
    </row>
    <row r="829" spans="24:25">
      <c r="X829" s="40"/>
      <c r="Y829" s="40"/>
    </row>
    <row r="830" spans="24:25">
      <c r="X830" s="40"/>
      <c r="Y830" s="40"/>
    </row>
    <row r="831" spans="24:25">
      <c r="X831" s="40"/>
      <c r="Y831" s="40"/>
    </row>
    <row r="832" spans="24:25">
      <c r="X832" s="40"/>
      <c r="Y832" s="40"/>
    </row>
    <row r="833" spans="24:25">
      <c r="X833" s="40"/>
      <c r="Y833" s="40"/>
    </row>
    <row r="834" spans="24:25">
      <c r="X834" s="40"/>
      <c r="Y834" s="40"/>
    </row>
    <row r="835" spans="24:25">
      <c r="X835" s="40"/>
      <c r="Y835" s="40"/>
    </row>
    <row r="836" spans="24:25">
      <c r="X836" s="40"/>
      <c r="Y836" s="40"/>
    </row>
    <row r="837" spans="24:25">
      <c r="X837" s="40"/>
      <c r="Y837" s="40"/>
    </row>
    <row r="838" spans="24:25">
      <c r="X838" s="40"/>
      <c r="Y838" s="40"/>
    </row>
    <row r="839" spans="24:25">
      <c r="X839" s="40"/>
      <c r="Y839" s="40"/>
    </row>
    <row r="840" spans="24:25">
      <c r="X840" s="40"/>
      <c r="Y840" s="40"/>
    </row>
    <row r="841" spans="24:25">
      <c r="X841" s="40"/>
      <c r="Y841" s="40"/>
    </row>
    <row r="842" spans="24:25">
      <c r="X842" s="40"/>
      <c r="Y842" s="40"/>
    </row>
    <row r="843" spans="24:25">
      <c r="X843" s="40"/>
      <c r="Y843" s="40"/>
    </row>
    <row r="844" spans="24:25">
      <c r="X844" s="40"/>
      <c r="Y844" s="40"/>
    </row>
    <row r="845" spans="24:25">
      <c r="X845" s="40"/>
      <c r="Y845" s="40"/>
    </row>
    <row r="846" spans="24:25">
      <c r="X846" s="40"/>
      <c r="Y846" s="40"/>
    </row>
    <row r="847" spans="24:25">
      <c r="X847" s="40"/>
      <c r="Y847" s="40"/>
    </row>
    <row r="848" spans="24:25">
      <c r="X848" s="40"/>
      <c r="Y848" s="40"/>
    </row>
    <row r="849" spans="24:25">
      <c r="X849" s="40"/>
      <c r="Y849" s="40"/>
    </row>
    <row r="850" spans="24:25">
      <c r="X850" s="40"/>
      <c r="Y850" s="40"/>
    </row>
    <row r="851" spans="24:25">
      <c r="X851" s="40"/>
      <c r="Y851" s="40"/>
    </row>
    <row r="852" spans="24:25">
      <c r="X852" s="40"/>
      <c r="Y852" s="40"/>
    </row>
    <row r="853" spans="24:25">
      <c r="X853" s="40"/>
      <c r="Y853" s="40"/>
    </row>
    <row r="854" spans="24:25">
      <c r="X854" s="40"/>
      <c r="Y854" s="40"/>
    </row>
    <row r="855" spans="24:25">
      <c r="X855" s="40"/>
      <c r="Y855" s="40"/>
    </row>
    <row r="856" spans="24:25">
      <c r="X856" s="40"/>
      <c r="Y856" s="40"/>
    </row>
    <row r="857" spans="24:25">
      <c r="X857" s="40"/>
      <c r="Y857" s="40"/>
    </row>
    <row r="858" spans="24:25">
      <c r="X858" s="40"/>
      <c r="Y858" s="40"/>
    </row>
    <row r="859" spans="24:25">
      <c r="X859" s="40"/>
      <c r="Y859" s="40"/>
    </row>
    <row r="860" spans="24:25">
      <c r="X860" s="40"/>
      <c r="Y860" s="40"/>
    </row>
    <row r="861" spans="24:25">
      <c r="X861" s="40"/>
      <c r="Y861" s="40"/>
    </row>
    <row r="862" spans="24:25">
      <c r="X862" s="40"/>
      <c r="Y862" s="40"/>
    </row>
    <row r="863" spans="24:25">
      <c r="X863" s="40"/>
      <c r="Y863" s="40"/>
    </row>
    <row r="864" spans="24:25">
      <c r="X864" s="40"/>
      <c r="Y864" s="40"/>
    </row>
    <row r="865" spans="24:25">
      <c r="X865" s="40"/>
      <c r="Y865" s="40"/>
    </row>
    <row r="866" spans="24:25">
      <c r="X866" s="40"/>
      <c r="Y866" s="40"/>
    </row>
    <row r="867" spans="24:25">
      <c r="X867" s="40"/>
      <c r="Y867" s="40"/>
    </row>
    <row r="868" spans="24:25">
      <c r="X868" s="40"/>
      <c r="Y868" s="40"/>
    </row>
    <row r="869" spans="24:25">
      <c r="X869" s="40"/>
      <c r="Y869" s="40"/>
    </row>
    <row r="870" spans="24:25">
      <c r="X870" s="40"/>
      <c r="Y870" s="40"/>
    </row>
    <row r="871" spans="24:25">
      <c r="X871" s="40"/>
      <c r="Y871" s="40"/>
    </row>
    <row r="872" spans="24:25">
      <c r="X872" s="40"/>
      <c r="Y872" s="40"/>
    </row>
    <row r="873" spans="24:25">
      <c r="X873" s="40"/>
      <c r="Y873" s="40"/>
    </row>
    <row r="874" spans="24:25">
      <c r="X874" s="40"/>
      <c r="Y874" s="40"/>
    </row>
    <row r="875" spans="24:25">
      <c r="X875" s="40"/>
      <c r="Y875" s="40"/>
    </row>
    <row r="876" spans="24:25">
      <c r="X876" s="40"/>
      <c r="Y876" s="40"/>
    </row>
    <row r="877" spans="24:25">
      <c r="X877" s="40"/>
      <c r="Y877" s="40"/>
    </row>
    <row r="878" spans="24:25">
      <c r="X878" s="40"/>
      <c r="Y878" s="40"/>
    </row>
  </sheetData>
  <mergeCells count="4">
    <mergeCell ref="L1:W1"/>
    <mergeCell ref="Z1:AE1"/>
    <mergeCell ref="AF1:AG1"/>
    <mergeCell ref="AH1:AM1"/>
  </mergeCells>
  <phoneticPr fontId="9" type="noConversion"/>
  <hyperlinks>
    <hyperlink ref="D38" r:id="rId1" xr:uid="{00000000-0004-0000-0000-000000000000}"/>
    <hyperlink ref="D39" r:id="rId2" xr:uid="{00000000-0004-0000-0000-000001000000}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T878"/>
  <sheetViews>
    <sheetView topLeftCell="J1" zoomScale="130" zoomScaleNormal="130" zoomScalePageLayoutView="150" workbookViewId="0">
      <selection activeCell="X2" sqref="X2:Y3"/>
    </sheetView>
  </sheetViews>
  <sheetFormatPr baseColWidth="10" defaultRowHeight="13"/>
  <cols>
    <col min="1" max="1" width="4.5" customWidth="1"/>
    <col min="2" max="3" width="9.6640625" style="50" bestFit="1" customWidth="1"/>
    <col min="4" max="4" width="11.33203125" customWidth="1"/>
    <col min="5" max="5" width="11.6640625" customWidth="1"/>
    <col min="6" max="7" width="10.33203125" bestFit="1" customWidth="1"/>
    <col min="8" max="8" width="7.6640625" customWidth="1"/>
    <col min="9" max="9" width="20.33203125" customWidth="1"/>
    <col min="10" max="10" width="18.5" customWidth="1"/>
    <col min="11" max="11" width="4.83203125" customWidth="1"/>
    <col min="12" max="12" width="6.33203125" customWidth="1"/>
    <col min="13" max="14" width="7.5" customWidth="1"/>
    <col min="15" max="15" width="9.33203125" customWidth="1"/>
    <col min="17" max="17" width="5.6640625" customWidth="1"/>
    <col min="18" max="18" width="7" customWidth="1"/>
    <col min="19" max="20" width="6.33203125" customWidth="1"/>
    <col min="21" max="21" width="8.5" customWidth="1"/>
    <col min="22" max="22" width="9" customWidth="1"/>
    <col min="23" max="23" width="9.6640625" customWidth="1"/>
    <col min="24" max="24" width="12.5" style="29" customWidth="1"/>
    <col min="25" max="25" width="10.83203125" style="29" bestFit="1" customWidth="1"/>
    <col min="26" max="26" width="6.83203125" customWidth="1"/>
    <col min="27" max="27" width="6.1640625" customWidth="1"/>
    <col min="28" max="28" width="6.5" customWidth="1"/>
    <col min="29" max="29" width="6.1640625" customWidth="1"/>
    <col min="30" max="30" width="6" customWidth="1"/>
    <col min="31" max="31" width="5.33203125" customWidth="1"/>
    <col min="32" max="33" width="5.5" customWidth="1"/>
    <col min="34" max="34" width="6.1640625" customWidth="1"/>
  </cols>
  <sheetData>
    <row r="1" spans="1:46" ht="17">
      <c r="D1" s="6"/>
      <c r="E1" s="6"/>
      <c r="F1" s="6"/>
      <c r="G1" s="6"/>
      <c r="H1" s="1"/>
      <c r="I1" s="1"/>
      <c r="J1" s="1"/>
      <c r="K1" s="1"/>
      <c r="L1" s="121" t="s">
        <v>318</v>
      </c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11"/>
      <c r="Y1" s="111"/>
      <c r="Z1" s="114" t="s">
        <v>263</v>
      </c>
      <c r="AA1" s="114"/>
      <c r="AB1" s="114"/>
      <c r="AC1" s="114"/>
      <c r="AD1" s="114"/>
      <c r="AE1" s="114"/>
      <c r="AF1" s="122" t="s">
        <v>262</v>
      </c>
      <c r="AG1" s="122"/>
      <c r="AH1" s="122"/>
      <c r="AI1" s="114" t="s">
        <v>261</v>
      </c>
      <c r="AJ1" s="114"/>
      <c r="AK1" s="114"/>
      <c r="AL1" s="114"/>
      <c r="AM1" s="114"/>
      <c r="AN1" s="114"/>
      <c r="AQ1" s="29"/>
    </row>
    <row r="2" spans="1:46" ht="15">
      <c r="A2" s="15"/>
      <c r="B2" s="15"/>
      <c r="C2" s="15"/>
      <c r="D2" s="14"/>
      <c r="E2" s="14"/>
      <c r="F2" s="14"/>
      <c r="G2" s="14"/>
      <c r="H2" s="15"/>
      <c r="I2" s="15"/>
      <c r="J2" s="15"/>
      <c r="K2" s="15"/>
      <c r="L2" s="12" t="s">
        <v>376</v>
      </c>
      <c r="M2" s="12" t="s">
        <v>319</v>
      </c>
      <c r="N2" s="12" t="s">
        <v>320</v>
      </c>
      <c r="O2" s="14" t="s">
        <v>321</v>
      </c>
      <c r="P2" s="14" t="s">
        <v>322</v>
      </c>
      <c r="Q2" s="12" t="s">
        <v>373</v>
      </c>
      <c r="R2" s="16" t="s">
        <v>323</v>
      </c>
      <c r="S2" s="16" t="s">
        <v>324</v>
      </c>
      <c r="T2" s="6" t="s">
        <v>325</v>
      </c>
      <c r="U2" s="6" t="s">
        <v>388</v>
      </c>
      <c r="V2" s="15" t="s">
        <v>253</v>
      </c>
      <c r="W2" s="15" t="s">
        <v>482</v>
      </c>
      <c r="X2" s="96" t="s">
        <v>2</v>
      </c>
      <c r="Y2" s="96" t="s">
        <v>2</v>
      </c>
      <c r="Z2" s="12" t="s">
        <v>376</v>
      </c>
      <c r="AA2" s="12" t="s">
        <v>319</v>
      </c>
      <c r="AB2" s="12" t="s">
        <v>320</v>
      </c>
      <c r="AC2" s="15" t="s">
        <v>483</v>
      </c>
      <c r="AD2" s="12" t="s">
        <v>373</v>
      </c>
      <c r="AE2" s="15" t="s">
        <v>484</v>
      </c>
      <c r="AF2" s="12" t="s">
        <v>376</v>
      </c>
      <c r="AG2" s="12" t="s">
        <v>320</v>
      </c>
      <c r="AH2" s="12" t="s">
        <v>373</v>
      </c>
      <c r="AI2" s="12" t="s">
        <v>376</v>
      </c>
      <c r="AJ2" s="12" t="s">
        <v>319</v>
      </c>
      <c r="AK2" s="12" t="s">
        <v>320</v>
      </c>
      <c r="AL2" s="12" t="s">
        <v>485</v>
      </c>
      <c r="AM2" s="15" t="s">
        <v>486</v>
      </c>
      <c r="AN2" s="15" t="s">
        <v>405</v>
      </c>
      <c r="AO2" s="15" t="s">
        <v>487</v>
      </c>
      <c r="AP2" s="15" t="s">
        <v>409</v>
      </c>
      <c r="AQ2" s="32" t="s">
        <v>488</v>
      </c>
      <c r="AR2" s="15" t="s">
        <v>474</v>
      </c>
      <c r="AS2" s="15" t="s">
        <v>489</v>
      </c>
      <c r="AT2" s="15"/>
    </row>
    <row r="3" spans="1:46">
      <c r="A3" s="7" t="s">
        <v>490</v>
      </c>
      <c r="B3" s="7" t="s">
        <v>18</v>
      </c>
      <c r="C3" s="7" t="s">
        <v>19</v>
      </c>
      <c r="D3" s="7" t="s">
        <v>491</v>
      </c>
      <c r="E3" s="7" t="s">
        <v>492</v>
      </c>
      <c r="F3" s="7" t="s">
        <v>493</v>
      </c>
      <c r="G3" s="7" t="s">
        <v>494</v>
      </c>
      <c r="H3" s="7" t="s">
        <v>114</v>
      </c>
      <c r="I3" s="7" t="s">
        <v>111</v>
      </c>
      <c r="J3" s="7" t="s">
        <v>112</v>
      </c>
      <c r="K3" s="7" t="s">
        <v>113</v>
      </c>
      <c r="L3" s="19" t="s">
        <v>335</v>
      </c>
      <c r="M3" s="19" t="s">
        <v>495</v>
      </c>
      <c r="N3" s="19" t="s">
        <v>496</v>
      </c>
      <c r="O3" s="19" t="s">
        <v>497</v>
      </c>
      <c r="P3" s="19" t="s">
        <v>338</v>
      </c>
      <c r="Q3" s="7" t="s">
        <v>339</v>
      </c>
      <c r="R3" s="7" t="s">
        <v>340</v>
      </c>
      <c r="S3" s="19" t="s">
        <v>251</v>
      </c>
      <c r="T3" s="18" t="s">
        <v>341</v>
      </c>
      <c r="U3" s="18" t="s">
        <v>342</v>
      </c>
      <c r="V3" s="7" t="s">
        <v>343</v>
      </c>
      <c r="W3" s="95" t="s">
        <v>3</v>
      </c>
      <c r="X3" s="97" t="s">
        <v>625</v>
      </c>
      <c r="Y3" s="97" t="s">
        <v>624</v>
      </c>
      <c r="Z3" s="7" t="s">
        <v>335</v>
      </c>
      <c r="AA3" s="7" t="s">
        <v>495</v>
      </c>
      <c r="AB3" s="123" t="s">
        <v>496</v>
      </c>
      <c r="AC3" s="123"/>
      <c r="AD3" s="7" t="s">
        <v>339</v>
      </c>
      <c r="AE3" s="7" t="s">
        <v>312</v>
      </c>
      <c r="AF3" s="7" t="s">
        <v>335</v>
      </c>
      <c r="AG3" s="18" t="s">
        <v>496</v>
      </c>
      <c r="AH3" s="7" t="s">
        <v>339</v>
      </c>
      <c r="AI3" s="7" t="s">
        <v>335</v>
      </c>
      <c r="AJ3" s="7" t="s">
        <v>495</v>
      </c>
      <c r="AK3" s="18" t="s">
        <v>496</v>
      </c>
      <c r="AL3" s="7" t="s">
        <v>344</v>
      </c>
      <c r="AM3" s="7" t="s">
        <v>345</v>
      </c>
      <c r="AN3" s="7" t="s">
        <v>407</v>
      </c>
      <c r="AO3" s="7" t="s">
        <v>346</v>
      </c>
      <c r="AP3" s="7" t="s">
        <v>470</v>
      </c>
      <c r="AQ3" s="43" t="s">
        <v>347</v>
      </c>
      <c r="AR3" s="7" t="s">
        <v>476</v>
      </c>
      <c r="AS3" s="7" t="s">
        <v>348</v>
      </c>
      <c r="AT3" s="7" t="s">
        <v>349</v>
      </c>
    </row>
    <row r="4" spans="1:46" ht="15">
      <c r="A4" s="40" t="s">
        <v>9</v>
      </c>
      <c r="B4" s="74">
        <v>10280</v>
      </c>
      <c r="C4" s="74">
        <v>10282</v>
      </c>
      <c r="D4" s="30" t="s">
        <v>350</v>
      </c>
      <c r="E4" s="30" t="s">
        <v>351</v>
      </c>
      <c r="F4" s="30" t="s">
        <v>352</v>
      </c>
      <c r="G4" s="30" t="s">
        <v>353</v>
      </c>
      <c r="H4" s="31" t="s">
        <v>171</v>
      </c>
      <c r="I4" s="31" t="s">
        <v>173</v>
      </c>
      <c r="J4" s="31" t="s">
        <v>208</v>
      </c>
      <c r="K4" s="124">
        <v>0</v>
      </c>
      <c r="L4" s="124"/>
      <c r="M4" s="29">
        <v>0</v>
      </c>
      <c r="N4" s="29">
        <v>0</v>
      </c>
      <c r="O4" s="29"/>
      <c r="P4" s="29"/>
      <c r="Q4" s="29"/>
      <c r="R4" s="29"/>
      <c r="S4" s="29"/>
      <c r="T4" s="29"/>
      <c r="U4" s="29"/>
      <c r="V4" s="29"/>
      <c r="W4" s="29"/>
      <c r="X4" s="98">
        <f>O4+P4+S4+T4+U4+V4+W4</f>
        <v>0</v>
      </c>
      <c r="Y4" s="98">
        <f>K4+M4+N4+Q4</f>
        <v>0</v>
      </c>
      <c r="Z4" s="32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</row>
    <row r="5" spans="1:46" ht="15">
      <c r="A5" s="40" t="s">
        <v>9</v>
      </c>
      <c r="B5" s="74">
        <v>10280</v>
      </c>
      <c r="C5" s="74">
        <v>10282</v>
      </c>
      <c r="D5" s="30" t="s">
        <v>350</v>
      </c>
      <c r="E5" s="30" t="s">
        <v>351</v>
      </c>
      <c r="F5" s="30" t="s">
        <v>352</v>
      </c>
      <c r="G5" s="30" t="s">
        <v>354</v>
      </c>
      <c r="H5" s="31" t="s">
        <v>171</v>
      </c>
      <c r="I5" s="31" t="s">
        <v>173</v>
      </c>
      <c r="J5" s="31" t="s">
        <v>208</v>
      </c>
      <c r="K5" s="124">
        <v>0</v>
      </c>
      <c r="L5" s="124"/>
      <c r="M5" s="29">
        <v>0</v>
      </c>
      <c r="N5" s="29">
        <v>0</v>
      </c>
      <c r="O5" s="29"/>
      <c r="P5" s="29"/>
      <c r="Q5" s="29"/>
      <c r="R5" s="29"/>
      <c r="S5" s="29"/>
      <c r="T5" s="29"/>
      <c r="U5" s="29"/>
      <c r="V5" s="32"/>
      <c r="W5" s="29"/>
      <c r="X5" s="98">
        <f t="shared" ref="X5:X52" si="0">O5+P5+S5+T5+U5+V5+W5</f>
        <v>0</v>
      </c>
      <c r="Y5" s="98">
        <f t="shared" ref="Y5:Y52" si="1">K5+M5+N5+Q5</f>
        <v>0</v>
      </c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</row>
    <row r="6" spans="1:46" ht="15">
      <c r="A6" s="40" t="s">
        <v>9</v>
      </c>
      <c r="B6" s="74">
        <v>10280</v>
      </c>
      <c r="C6" s="74">
        <v>10282</v>
      </c>
      <c r="D6" s="6" t="s">
        <v>350</v>
      </c>
      <c r="E6" s="6" t="s">
        <v>351</v>
      </c>
      <c r="F6" s="6" t="s">
        <v>352</v>
      </c>
      <c r="G6" s="6" t="s">
        <v>355</v>
      </c>
      <c r="H6" s="1" t="s">
        <v>171</v>
      </c>
      <c r="I6" s="1" t="s">
        <v>173</v>
      </c>
      <c r="J6" s="1" t="s">
        <v>208</v>
      </c>
      <c r="K6" s="119">
        <v>60</v>
      </c>
      <c r="L6" s="119"/>
      <c r="U6" s="6"/>
      <c r="V6" s="6"/>
      <c r="W6" s="6"/>
      <c r="X6" s="98">
        <f t="shared" si="0"/>
        <v>0</v>
      </c>
      <c r="Y6" s="98">
        <f t="shared" si="1"/>
        <v>60</v>
      </c>
      <c r="AQ6" s="29"/>
    </row>
    <row r="7" spans="1:46" ht="15">
      <c r="A7" s="40" t="s">
        <v>9</v>
      </c>
      <c r="B7" s="74">
        <v>10280</v>
      </c>
      <c r="C7" s="74">
        <v>10282</v>
      </c>
      <c r="D7" s="6" t="s">
        <v>350</v>
      </c>
      <c r="E7" s="6" t="s">
        <v>351</v>
      </c>
      <c r="F7" s="6" t="s">
        <v>185</v>
      </c>
      <c r="G7" s="6" t="s">
        <v>353</v>
      </c>
      <c r="H7" s="1" t="s">
        <v>171</v>
      </c>
      <c r="I7" s="1" t="s">
        <v>173</v>
      </c>
      <c r="J7" s="1" t="s">
        <v>209</v>
      </c>
      <c r="K7" s="125">
        <v>52500</v>
      </c>
      <c r="L7" s="125"/>
      <c r="N7" s="23">
        <v>23235</v>
      </c>
      <c r="O7">
        <v>35</v>
      </c>
      <c r="P7">
        <v>80</v>
      </c>
      <c r="Q7">
        <v>550</v>
      </c>
      <c r="R7">
        <v>453</v>
      </c>
      <c r="U7" s="6"/>
      <c r="V7" s="6"/>
      <c r="W7" s="6"/>
      <c r="X7" s="98">
        <f t="shared" si="0"/>
        <v>115</v>
      </c>
      <c r="Y7" s="98">
        <f t="shared" si="1"/>
        <v>76285</v>
      </c>
      <c r="Z7">
        <v>23</v>
      </c>
      <c r="AA7">
        <v>4</v>
      </c>
      <c r="AB7">
        <v>1</v>
      </c>
      <c r="AD7">
        <v>3</v>
      </c>
      <c r="AE7">
        <v>2</v>
      </c>
      <c r="AQ7" s="29"/>
      <c r="AT7" t="s">
        <v>439</v>
      </c>
    </row>
    <row r="8" spans="1:46" ht="15">
      <c r="A8" s="40" t="s">
        <v>9</v>
      </c>
      <c r="B8" s="74">
        <v>10280</v>
      </c>
      <c r="C8" s="74">
        <v>10282</v>
      </c>
      <c r="D8" s="6" t="s">
        <v>350</v>
      </c>
      <c r="E8" s="6" t="s">
        <v>351</v>
      </c>
      <c r="F8" s="6" t="s">
        <v>185</v>
      </c>
      <c r="G8" s="6" t="s">
        <v>354</v>
      </c>
      <c r="H8" s="1" t="s">
        <v>171</v>
      </c>
      <c r="I8" s="1" t="s">
        <v>173</v>
      </c>
      <c r="J8" s="1" t="s">
        <v>209</v>
      </c>
      <c r="K8" s="125">
        <v>29280</v>
      </c>
      <c r="L8" s="125"/>
      <c r="N8" s="23">
        <v>11360</v>
      </c>
      <c r="P8">
        <v>202</v>
      </c>
      <c r="Q8">
        <v>380</v>
      </c>
      <c r="R8">
        <v>202</v>
      </c>
      <c r="X8" s="98">
        <f t="shared" si="0"/>
        <v>202</v>
      </c>
      <c r="Y8" s="98">
        <f t="shared" si="1"/>
        <v>41020</v>
      </c>
      <c r="Z8">
        <v>5</v>
      </c>
      <c r="AA8">
        <v>1</v>
      </c>
      <c r="AB8">
        <v>1</v>
      </c>
      <c r="AQ8" s="29"/>
      <c r="AT8" t="s">
        <v>439</v>
      </c>
    </row>
    <row r="9" spans="1:46" ht="15">
      <c r="A9" s="40" t="s">
        <v>9</v>
      </c>
      <c r="B9" s="74">
        <v>10280</v>
      </c>
      <c r="C9" s="74">
        <v>10282</v>
      </c>
      <c r="D9" s="6" t="s">
        <v>350</v>
      </c>
      <c r="E9" s="6" t="s">
        <v>351</v>
      </c>
      <c r="F9" s="6" t="s">
        <v>185</v>
      </c>
      <c r="G9" s="6" t="s">
        <v>355</v>
      </c>
      <c r="H9" s="1" t="s">
        <v>171</v>
      </c>
      <c r="I9" s="1" t="s">
        <v>173</v>
      </c>
      <c r="J9" s="1" t="s">
        <v>209</v>
      </c>
      <c r="K9" s="125">
        <v>38319</v>
      </c>
      <c r="L9" s="125"/>
      <c r="N9" s="23">
        <v>25320</v>
      </c>
      <c r="O9">
        <v>103</v>
      </c>
      <c r="P9">
        <v>74</v>
      </c>
      <c r="Q9">
        <v>263</v>
      </c>
      <c r="R9">
        <v>607</v>
      </c>
      <c r="X9" s="98">
        <f t="shared" si="0"/>
        <v>177</v>
      </c>
      <c r="Y9" s="98">
        <f t="shared" si="1"/>
        <v>63902</v>
      </c>
      <c r="Z9">
        <v>9</v>
      </c>
      <c r="AA9">
        <v>1</v>
      </c>
      <c r="AB9">
        <v>2</v>
      </c>
      <c r="AE9">
        <v>1</v>
      </c>
      <c r="AM9">
        <v>10</v>
      </c>
      <c r="AQ9" s="29"/>
      <c r="AT9" t="s">
        <v>439</v>
      </c>
    </row>
    <row r="10" spans="1:46" ht="15">
      <c r="A10" s="40" t="s">
        <v>9</v>
      </c>
      <c r="B10" s="74">
        <v>10280</v>
      </c>
      <c r="C10" s="74">
        <v>10282</v>
      </c>
      <c r="D10" s="6" t="s">
        <v>350</v>
      </c>
      <c r="E10" s="6" t="s">
        <v>440</v>
      </c>
      <c r="F10" s="6" t="s">
        <v>441</v>
      </c>
      <c r="G10" s="6" t="s">
        <v>353</v>
      </c>
      <c r="H10" s="1" t="s">
        <v>171</v>
      </c>
      <c r="I10" s="1" t="s">
        <v>174</v>
      </c>
      <c r="J10" s="1" t="s">
        <v>210</v>
      </c>
      <c r="K10" s="119">
        <v>393</v>
      </c>
      <c r="L10" s="119"/>
      <c r="M10">
        <v>310</v>
      </c>
      <c r="R10">
        <v>42</v>
      </c>
      <c r="X10" s="98">
        <f t="shared" si="0"/>
        <v>0</v>
      </c>
      <c r="Y10" s="98">
        <f t="shared" si="1"/>
        <v>703</v>
      </c>
      <c r="Z10">
        <v>1</v>
      </c>
      <c r="AQ10" s="29"/>
    </row>
    <row r="11" spans="1:46" ht="15">
      <c r="A11" s="40" t="s">
        <v>9</v>
      </c>
      <c r="B11" s="74">
        <v>10280</v>
      </c>
      <c r="C11" s="74">
        <v>10282</v>
      </c>
      <c r="D11" s="6" t="s">
        <v>350</v>
      </c>
      <c r="E11" s="6" t="s">
        <v>440</v>
      </c>
      <c r="F11" s="6" t="s">
        <v>441</v>
      </c>
      <c r="G11" s="6" t="s">
        <v>354</v>
      </c>
      <c r="H11" s="1" t="s">
        <v>171</v>
      </c>
      <c r="I11" s="1" t="s">
        <v>174</v>
      </c>
      <c r="J11" s="1" t="s">
        <v>210</v>
      </c>
      <c r="K11" s="119">
        <v>7275</v>
      </c>
      <c r="L11" s="119"/>
      <c r="M11">
        <v>8616</v>
      </c>
      <c r="N11" s="23">
        <v>7394</v>
      </c>
      <c r="O11">
        <v>83</v>
      </c>
      <c r="P11">
        <v>733</v>
      </c>
      <c r="Q11">
        <v>64</v>
      </c>
      <c r="R11">
        <v>276</v>
      </c>
      <c r="X11" s="98">
        <f t="shared" si="0"/>
        <v>816</v>
      </c>
      <c r="Y11" s="98">
        <f t="shared" si="1"/>
        <v>23349</v>
      </c>
      <c r="AA11">
        <v>1</v>
      </c>
      <c r="AI11">
        <v>115</v>
      </c>
      <c r="AJ11">
        <v>1080</v>
      </c>
      <c r="AK11">
        <v>150</v>
      </c>
      <c r="AQ11" s="29"/>
    </row>
    <row r="12" spans="1:46" ht="15">
      <c r="A12" s="40" t="s">
        <v>9</v>
      </c>
      <c r="B12" s="74">
        <v>10280</v>
      </c>
      <c r="C12" s="74">
        <v>10282</v>
      </c>
      <c r="D12" s="6" t="s">
        <v>350</v>
      </c>
      <c r="E12" s="6" t="s">
        <v>440</v>
      </c>
      <c r="F12" s="6" t="s">
        <v>441</v>
      </c>
      <c r="G12" s="6" t="s">
        <v>355</v>
      </c>
      <c r="H12" s="1" t="s">
        <v>171</v>
      </c>
      <c r="I12" s="1" t="s">
        <v>174</v>
      </c>
      <c r="J12" s="1" t="s">
        <v>210</v>
      </c>
      <c r="K12" s="119">
        <v>62</v>
      </c>
      <c r="L12" s="119"/>
      <c r="X12" s="98">
        <f t="shared" si="0"/>
        <v>0</v>
      </c>
      <c r="Y12" s="98">
        <f t="shared" si="1"/>
        <v>62</v>
      </c>
      <c r="AQ12" s="29"/>
    </row>
    <row r="13" spans="1:46" ht="15">
      <c r="A13" s="40" t="s">
        <v>9</v>
      </c>
      <c r="B13" s="74">
        <v>10280</v>
      </c>
      <c r="C13" s="74">
        <v>10282</v>
      </c>
      <c r="D13" s="6" t="s">
        <v>350</v>
      </c>
      <c r="E13" s="6" t="s">
        <v>440</v>
      </c>
      <c r="F13" s="6" t="s">
        <v>442</v>
      </c>
      <c r="G13" s="6" t="s">
        <v>353</v>
      </c>
      <c r="H13" s="1" t="s">
        <v>171</v>
      </c>
      <c r="I13" s="1" t="s">
        <v>174</v>
      </c>
      <c r="J13" s="1" t="s">
        <v>211</v>
      </c>
      <c r="K13" s="119">
        <v>5346</v>
      </c>
      <c r="L13" s="119"/>
      <c r="M13">
        <v>15652</v>
      </c>
      <c r="N13" s="23">
        <v>17308</v>
      </c>
      <c r="O13">
        <v>68</v>
      </c>
      <c r="P13">
        <v>143</v>
      </c>
      <c r="Q13">
        <v>707</v>
      </c>
      <c r="R13">
        <v>535</v>
      </c>
      <c r="X13" s="98">
        <f t="shared" si="0"/>
        <v>211</v>
      </c>
      <c r="Y13" s="98">
        <f t="shared" si="1"/>
        <v>39013</v>
      </c>
      <c r="Z13" s="44">
        <v>54</v>
      </c>
      <c r="AA13" s="44">
        <v>3</v>
      </c>
      <c r="AB13" s="44"/>
      <c r="AC13" s="44"/>
      <c r="AD13" s="44">
        <v>11</v>
      </c>
      <c r="AE13" s="44">
        <v>5</v>
      </c>
      <c r="AL13">
        <v>59</v>
      </c>
      <c r="AN13" s="44">
        <v>127</v>
      </c>
      <c r="AQ13" s="29"/>
      <c r="AT13" t="s">
        <v>478</v>
      </c>
    </row>
    <row r="14" spans="1:46" ht="15">
      <c r="A14" s="40" t="s">
        <v>9</v>
      </c>
      <c r="B14" s="74">
        <v>10280</v>
      </c>
      <c r="C14" s="74">
        <v>10282</v>
      </c>
      <c r="D14" s="6" t="s">
        <v>350</v>
      </c>
      <c r="E14" s="6" t="s">
        <v>440</v>
      </c>
      <c r="F14" s="6" t="s">
        <v>442</v>
      </c>
      <c r="G14" s="6" t="s">
        <v>354</v>
      </c>
      <c r="H14" s="1" t="s">
        <v>171</v>
      </c>
      <c r="I14" s="1" t="s">
        <v>174</v>
      </c>
      <c r="J14" s="1" t="s">
        <v>211</v>
      </c>
      <c r="K14" s="119">
        <v>9243</v>
      </c>
      <c r="L14" s="119"/>
      <c r="M14">
        <v>31188</v>
      </c>
      <c r="N14" s="23">
        <v>20804</v>
      </c>
      <c r="P14">
        <v>95</v>
      </c>
      <c r="Q14">
        <v>128</v>
      </c>
      <c r="R14">
        <v>202</v>
      </c>
      <c r="X14" s="98">
        <f t="shared" si="0"/>
        <v>95</v>
      </c>
      <c r="Y14" s="98">
        <f t="shared" si="1"/>
        <v>61363</v>
      </c>
      <c r="AA14">
        <v>1</v>
      </c>
      <c r="AN14" s="44">
        <v>17</v>
      </c>
      <c r="AQ14" s="29"/>
      <c r="AT14" t="s">
        <v>315</v>
      </c>
    </row>
    <row r="15" spans="1:46" ht="15">
      <c r="A15" s="40" t="s">
        <v>9</v>
      </c>
      <c r="B15" s="74">
        <v>10280</v>
      </c>
      <c r="C15" s="74">
        <v>10282</v>
      </c>
      <c r="D15" s="6" t="s">
        <v>350</v>
      </c>
      <c r="E15" s="6" t="s">
        <v>440</v>
      </c>
      <c r="F15" s="6" t="s">
        <v>442</v>
      </c>
      <c r="G15" s="6" t="s">
        <v>355</v>
      </c>
      <c r="H15" s="1" t="s">
        <v>171</v>
      </c>
      <c r="I15" s="1" t="s">
        <v>174</v>
      </c>
      <c r="J15" s="1" t="s">
        <v>211</v>
      </c>
      <c r="K15" s="119">
        <v>7490</v>
      </c>
      <c r="L15" s="119"/>
      <c r="M15">
        <v>15370</v>
      </c>
      <c r="N15" s="23">
        <v>17170</v>
      </c>
      <c r="O15">
        <v>47</v>
      </c>
      <c r="P15">
        <v>210</v>
      </c>
      <c r="Q15">
        <v>300</v>
      </c>
      <c r="R15">
        <v>239</v>
      </c>
      <c r="X15" s="98">
        <f t="shared" si="0"/>
        <v>257</v>
      </c>
      <c r="Y15" s="98">
        <f t="shared" si="1"/>
        <v>40330</v>
      </c>
      <c r="Z15">
        <v>1</v>
      </c>
      <c r="AA15">
        <v>1</v>
      </c>
      <c r="AB15">
        <v>1</v>
      </c>
      <c r="AE15">
        <v>1</v>
      </c>
      <c r="AL15">
        <v>11</v>
      </c>
      <c r="AN15" s="44">
        <v>36</v>
      </c>
      <c r="AO15">
        <v>1</v>
      </c>
      <c r="AP15">
        <v>9</v>
      </c>
      <c r="AQ15" s="29"/>
      <c r="AT15" t="s">
        <v>317</v>
      </c>
    </row>
    <row r="16" spans="1:46" ht="15">
      <c r="A16" s="40" t="s">
        <v>9</v>
      </c>
      <c r="B16" s="74">
        <v>10280</v>
      </c>
      <c r="C16" s="74">
        <v>10282</v>
      </c>
      <c r="D16" s="6" t="s">
        <v>350</v>
      </c>
      <c r="E16" s="6" t="s">
        <v>443</v>
      </c>
      <c r="F16" s="6" t="s">
        <v>353</v>
      </c>
      <c r="G16" s="6"/>
      <c r="H16" s="1" t="s">
        <v>171</v>
      </c>
      <c r="I16" s="1" t="s">
        <v>55</v>
      </c>
      <c r="J16" s="119" t="s">
        <v>169</v>
      </c>
      <c r="K16" s="119"/>
      <c r="U16" s="94">
        <f>668+471</f>
        <v>1139</v>
      </c>
      <c r="X16" s="98">
        <f t="shared" si="0"/>
        <v>1139</v>
      </c>
      <c r="Y16" s="98">
        <f t="shared" si="1"/>
        <v>0</v>
      </c>
      <c r="AQ16" s="29"/>
      <c r="AT16" s="22" t="s">
        <v>444</v>
      </c>
    </row>
    <row r="17" spans="1:46" ht="15">
      <c r="A17" s="40" t="s">
        <v>9</v>
      </c>
      <c r="B17" s="74">
        <v>10280</v>
      </c>
      <c r="C17" s="74">
        <v>10282</v>
      </c>
      <c r="D17" s="6" t="s">
        <v>350</v>
      </c>
      <c r="E17" s="6" t="s">
        <v>443</v>
      </c>
      <c r="F17" s="6" t="s">
        <v>354</v>
      </c>
      <c r="G17" s="6"/>
      <c r="H17" s="1" t="s">
        <v>171</v>
      </c>
      <c r="I17" s="1" t="s">
        <v>55</v>
      </c>
      <c r="J17" s="119" t="s">
        <v>288</v>
      </c>
      <c r="K17" s="119"/>
      <c r="L17" s="119"/>
      <c r="U17" s="1">
        <f>523+237</f>
        <v>760</v>
      </c>
      <c r="X17" s="98">
        <f t="shared" si="0"/>
        <v>760</v>
      </c>
      <c r="Y17" s="98">
        <f t="shared" si="1"/>
        <v>0</v>
      </c>
      <c r="AQ17" s="29"/>
      <c r="AT17" s="22" t="s">
        <v>444</v>
      </c>
    </row>
    <row r="18" spans="1:46" ht="15">
      <c r="A18" s="40" t="s">
        <v>9</v>
      </c>
      <c r="B18" s="74">
        <v>10280</v>
      </c>
      <c r="C18" s="74">
        <v>10282</v>
      </c>
      <c r="D18" s="6" t="s">
        <v>350</v>
      </c>
      <c r="E18" s="6" t="s">
        <v>443</v>
      </c>
      <c r="F18" s="6" t="s">
        <v>355</v>
      </c>
      <c r="G18" s="6"/>
      <c r="H18" s="1" t="s">
        <v>171</v>
      </c>
      <c r="I18" s="1" t="s">
        <v>55</v>
      </c>
      <c r="J18" s="119" t="s">
        <v>167</v>
      </c>
      <c r="K18" s="119"/>
      <c r="U18" s="1">
        <f>415+814</f>
        <v>1229</v>
      </c>
      <c r="X18" s="98">
        <f t="shared" si="0"/>
        <v>1229</v>
      </c>
      <c r="Y18" s="98">
        <f t="shared" si="1"/>
        <v>0</v>
      </c>
      <c r="AQ18" s="29"/>
    </row>
    <row r="19" spans="1:46" ht="15">
      <c r="A19" s="40" t="s">
        <v>9</v>
      </c>
      <c r="B19" s="74">
        <v>10280</v>
      </c>
      <c r="C19" s="74">
        <v>10282</v>
      </c>
      <c r="D19" s="6" t="s">
        <v>350</v>
      </c>
      <c r="E19" s="116" t="s">
        <v>445</v>
      </c>
      <c r="F19" s="116"/>
      <c r="G19" s="6"/>
      <c r="H19" s="1" t="s">
        <v>171</v>
      </c>
      <c r="I19" s="51" t="s">
        <v>465</v>
      </c>
      <c r="J19" s="51"/>
      <c r="K19" s="51"/>
      <c r="L19" s="51">
        <v>1500</v>
      </c>
      <c r="M19" s="51"/>
      <c r="N19" s="51"/>
      <c r="X19" s="98">
        <f t="shared" si="0"/>
        <v>0</v>
      </c>
      <c r="Y19" s="98">
        <f t="shared" si="1"/>
        <v>0</v>
      </c>
      <c r="AQ19" s="29"/>
    </row>
    <row r="20" spans="1:46" ht="15">
      <c r="A20" s="40" t="s">
        <v>9</v>
      </c>
      <c r="B20" s="74">
        <v>10280</v>
      </c>
      <c r="C20" s="74">
        <v>10282</v>
      </c>
      <c r="D20" s="36" t="s">
        <v>350</v>
      </c>
      <c r="E20" s="120" t="s">
        <v>255</v>
      </c>
      <c r="F20" s="120"/>
      <c r="G20" s="36"/>
      <c r="H20" s="37" t="s">
        <v>171</v>
      </c>
      <c r="I20" s="52" t="s">
        <v>259</v>
      </c>
      <c r="J20" s="52"/>
      <c r="K20" s="52"/>
      <c r="L20" s="35">
        <v>30</v>
      </c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98">
        <f t="shared" si="0"/>
        <v>0</v>
      </c>
      <c r="Y20" s="98">
        <f t="shared" si="1"/>
        <v>0</v>
      </c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29"/>
      <c r="AR20" s="35"/>
      <c r="AS20" s="35"/>
      <c r="AT20" s="35" t="s">
        <v>20</v>
      </c>
    </row>
    <row r="21" spans="1:46" ht="15">
      <c r="A21" s="40" t="s">
        <v>9</v>
      </c>
      <c r="B21" s="74">
        <v>10280</v>
      </c>
      <c r="C21" s="74">
        <v>10282</v>
      </c>
      <c r="D21" s="30" t="s">
        <v>350</v>
      </c>
      <c r="E21" s="117" t="s">
        <v>446</v>
      </c>
      <c r="F21" s="117"/>
      <c r="G21" s="30"/>
      <c r="H21" s="31" t="s">
        <v>171</v>
      </c>
      <c r="I21" s="53" t="s">
        <v>447</v>
      </c>
      <c r="J21" s="53"/>
      <c r="K21" s="53"/>
      <c r="L21" s="53"/>
      <c r="M21" s="53"/>
      <c r="N21" s="53"/>
      <c r="O21" s="29"/>
      <c r="P21" s="29"/>
      <c r="Q21" s="29"/>
      <c r="R21" s="29"/>
      <c r="S21" s="29"/>
      <c r="T21" s="29"/>
      <c r="U21" s="29"/>
      <c r="V21" s="29"/>
      <c r="W21" s="29"/>
      <c r="X21" s="98">
        <f t="shared" si="0"/>
        <v>0</v>
      </c>
      <c r="Y21" s="98">
        <f t="shared" si="1"/>
        <v>0</v>
      </c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39"/>
      <c r="AS21" s="29"/>
    </row>
    <row r="22" spans="1:46" ht="15">
      <c r="A22" s="40" t="s">
        <v>9</v>
      </c>
      <c r="B22" s="74">
        <v>10280</v>
      </c>
      <c r="C22" s="74">
        <v>10282</v>
      </c>
      <c r="D22" s="6" t="s">
        <v>350</v>
      </c>
      <c r="E22" s="116" t="s">
        <v>448</v>
      </c>
      <c r="F22" s="116"/>
      <c r="G22" s="6"/>
      <c r="H22" s="1" t="s">
        <v>171</v>
      </c>
      <c r="I22" s="51" t="s">
        <v>58</v>
      </c>
      <c r="J22" s="51"/>
      <c r="K22" s="51"/>
      <c r="L22" s="51"/>
      <c r="M22" s="51"/>
      <c r="N22" s="51"/>
      <c r="V22" s="60">
        <f>1036+317</f>
        <v>1353</v>
      </c>
      <c r="W22" s="60"/>
      <c r="X22" s="98">
        <f t="shared" si="0"/>
        <v>1353</v>
      </c>
      <c r="Y22" s="98">
        <f t="shared" si="1"/>
        <v>0</v>
      </c>
      <c r="AQ22" s="29"/>
      <c r="AR22" s="22"/>
      <c r="AT22" s="22" t="s">
        <v>472</v>
      </c>
    </row>
    <row r="23" spans="1:46" ht="15">
      <c r="A23" s="40" t="s">
        <v>9</v>
      </c>
      <c r="B23" s="74">
        <v>10280</v>
      </c>
      <c r="C23" s="74">
        <v>10282</v>
      </c>
      <c r="D23" s="6" t="s">
        <v>350</v>
      </c>
      <c r="E23" s="116" t="s">
        <v>449</v>
      </c>
      <c r="F23" s="116"/>
      <c r="G23" s="6"/>
      <c r="H23" s="1" t="s">
        <v>171</v>
      </c>
      <c r="I23" s="51" t="s">
        <v>57</v>
      </c>
      <c r="J23" s="51"/>
      <c r="K23" s="51"/>
      <c r="L23" s="51"/>
      <c r="M23" s="51"/>
      <c r="N23" s="51"/>
      <c r="O23" s="51"/>
      <c r="W23">
        <v>621</v>
      </c>
      <c r="X23" s="98">
        <f t="shared" si="0"/>
        <v>621</v>
      </c>
      <c r="Y23" s="98">
        <f t="shared" si="1"/>
        <v>0</v>
      </c>
      <c r="AQ23" s="29"/>
    </row>
    <row r="24" spans="1:46" ht="15">
      <c r="A24" s="40" t="s">
        <v>9</v>
      </c>
      <c r="B24" s="74">
        <v>10280</v>
      </c>
      <c r="C24" s="74">
        <v>10282</v>
      </c>
      <c r="D24" s="30" t="s">
        <v>350</v>
      </c>
      <c r="E24" s="117" t="s">
        <v>450</v>
      </c>
      <c r="F24" s="117"/>
      <c r="G24" s="30"/>
      <c r="H24" s="31" t="s">
        <v>171</v>
      </c>
      <c r="I24" s="53" t="s">
        <v>451</v>
      </c>
      <c r="J24" s="53"/>
      <c r="K24" s="53"/>
      <c r="L24" s="53"/>
      <c r="M24" s="53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98">
        <f t="shared" si="0"/>
        <v>0</v>
      </c>
      <c r="Y24" s="98">
        <f t="shared" si="1"/>
        <v>0</v>
      </c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 t="s">
        <v>21</v>
      </c>
    </row>
    <row r="25" spans="1:46" ht="15">
      <c r="A25" s="40" t="s">
        <v>9</v>
      </c>
      <c r="B25" s="74">
        <v>10280</v>
      </c>
      <c r="C25" s="74">
        <v>10282</v>
      </c>
      <c r="D25" s="6" t="s">
        <v>350</v>
      </c>
      <c r="E25" s="116" t="s">
        <v>452</v>
      </c>
      <c r="F25" s="116"/>
      <c r="G25" s="6"/>
      <c r="H25" s="1" t="s">
        <v>171</v>
      </c>
      <c r="I25" s="51" t="s">
        <v>216</v>
      </c>
      <c r="J25" s="51"/>
      <c r="K25" s="51"/>
      <c r="L25" s="51"/>
      <c r="N25" s="118">
        <v>611</v>
      </c>
      <c r="O25" s="118"/>
      <c r="X25" s="98">
        <f t="shared" si="0"/>
        <v>0</v>
      </c>
      <c r="Y25" s="98">
        <f t="shared" si="1"/>
        <v>611</v>
      </c>
      <c r="AQ25" s="29"/>
      <c r="AR25" s="10">
        <v>1</v>
      </c>
      <c r="AT25" s="10" t="s">
        <v>453</v>
      </c>
    </row>
    <row r="26" spans="1:46" ht="15">
      <c r="A26" s="40" t="s">
        <v>9</v>
      </c>
      <c r="B26" s="74">
        <v>10280</v>
      </c>
      <c r="C26" s="74">
        <v>10282</v>
      </c>
      <c r="D26" s="30" t="s">
        <v>454</v>
      </c>
      <c r="E26" s="30" t="s">
        <v>455</v>
      </c>
      <c r="F26" s="30"/>
      <c r="G26" s="30"/>
      <c r="H26" s="31" t="s">
        <v>172</v>
      </c>
      <c r="I26" s="53" t="s">
        <v>456</v>
      </c>
      <c r="J26" s="53"/>
      <c r="K26" s="53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98">
        <f t="shared" si="0"/>
        <v>0</v>
      </c>
      <c r="Y26" s="98">
        <f t="shared" si="1"/>
        <v>0</v>
      </c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 t="s">
        <v>21</v>
      </c>
    </row>
    <row r="27" spans="1:46" ht="15">
      <c r="A27" s="40" t="s">
        <v>9</v>
      </c>
      <c r="B27" s="74">
        <v>10280</v>
      </c>
      <c r="C27" s="74">
        <v>10282</v>
      </c>
      <c r="D27" s="6" t="s">
        <v>454</v>
      </c>
      <c r="E27" s="116" t="s">
        <v>457</v>
      </c>
      <c r="F27" s="116"/>
      <c r="G27" s="6"/>
      <c r="H27" s="1" t="s">
        <v>172</v>
      </c>
      <c r="I27" s="51" t="s">
        <v>59</v>
      </c>
      <c r="J27" s="51"/>
      <c r="K27" s="51"/>
      <c r="L27" s="23">
        <v>344</v>
      </c>
      <c r="M27">
        <v>284</v>
      </c>
      <c r="X27" s="98">
        <f t="shared" si="0"/>
        <v>0</v>
      </c>
      <c r="Y27" s="98">
        <f t="shared" si="1"/>
        <v>284</v>
      </c>
      <c r="AQ27" s="29"/>
      <c r="AT27" t="s">
        <v>439</v>
      </c>
    </row>
    <row r="28" spans="1:46" ht="15">
      <c r="A28" s="40" t="s">
        <v>9</v>
      </c>
      <c r="B28" s="74">
        <v>10280</v>
      </c>
      <c r="C28" s="74">
        <v>10282</v>
      </c>
      <c r="D28" s="6" t="s">
        <v>454</v>
      </c>
      <c r="E28" s="116" t="s">
        <v>458</v>
      </c>
      <c r="F28" s="116"/>
      <c r="G28" s="6"/>
      <c r="H28" s="1" t="s">
        <v>172</v>
      </c>
      <c r="I28" s="51" t="s">
        <v>194</v>
      </c>
      <c r="J28" s="51"/>
      <c r="K28" s="51"/>
      <c r="L28">
        <v>1611</v>
      </c>
      <c r="M28">
        <v>9480</v>
      </c>
      <c r="X28" s="98">
        <f t="shared" si="0"/>
        <v>0</v>
      </c>
      <c r="Y28" s="98">
        <f t="shared" si="1"/>
        <v>9480</v>
      </c>
      <c r="AQ28" s="29"/>
    </row>
    <row r="29" spans="1:46" ht="15">
      <c r="A29" s="40" t="s">
        <v>9</v>
      </c>
      <c r="B29" s="74">
        <v>10280</v>
      </c>
      <c r="C29" s="74">
        <v>10282</v>
      </c>
      <c r="D29" s="6" t="s">
        <v>454</v>
      </c>
      <c r="E29" s="116" t="s">
        <v>459</v>
      </c>
      <c r="F29" s="116"/>
      <c r="G29" s="6"/>
      <c r="H29" s="1" t="s">
        <v>172</v>
      </c>
      <c r="I29" s="51" t="s">
        <v>249</v>
      </c>
      <c r="J29" s="51"/>
      <c r="K29" s="51"/>
      <c r="L29" s="23">
        <v>9998</v>
      </c>
      <c r="M29">
        <v>1300</v>
      </c>
      <c r="P29">
        <v>28</v>
      </c>
      <c r="R29">
        <v>122</v>
      </c>
      <c r="X29" s="98">
        <f t="shared" si="0"/>
        <v>28</v>
      </c>
      <c r="Y29" s="98">
        <f t="shared" si="1"/>
        <v>1300</v>
      </c>
      <c r="AQ29" s="29"/>
      <c r="AT29" t="s">
        <v>439</v>
      </c>
    </row>
    <row r="30" spans="1:46" ht="15">
      <c r="A30" s="40" t="s">
        <v>9</v>
      </c>
      <c r="B30" s="74">
        <v>10280</v>
      </c>
      <c r="C30" s="74">
        <v>10282</v>
      </c>
      <c r="D30" s="6" t="s">
        <v>454</v>
      </c>
      <c r="E30" s="116" t="s">
        <v>460</v>
      </c>
      <c r="F30" s="116"/>
      <c r="G30" s="6"/>
      <c r="H30" s="1" t="s">
        <v>172</v>
      </c>
      <c r="I30" s="51" t="s">
        <v>250</v>
      </c>
      <c r="J30" s="51"/>
      <c r="K30" s="51"/>
      <c r="L30">
        <v>344</v>
      </c>
      <c r="M30">
        <v>990</v>
      </c>
      <c r="P30">
        <v>110</v>
      </c>
      <c r="Q30">
        <v>154</v>
      </c>
      <c r="R30">
        <v>292</v>
      </c>
      <c r="X30" s="98">
        <f t="shared" si="0"/>
        <v>110</v>
      </c>
      <c r="Y30" s="98">
        <f t="shared" si="1"/>
        <v>1144</v>
      </c>
      <c r="AQ30" s="29"/>
    </row>
    <row r="31" spans="1:46" ht="15">
      <c r="A31" s="40" t="s">
        <v>9</v>
      </c>
      <c r="B31" s="74">
        <v>10280</v>
      </c>
      <c r="C31" s="74">
        <v>10282</v>
      </c>
      <c r="D31" s="6" t="s">
        <v>454</v>
      </c>
      <c r="E31" s="116" t="s">
        <v>461</v>
      </c>
      <c r="F31" s="116"/>
      <c r="G31" s="6"/>
      <c r="H31" s="1" t="s">
        <v>172</v>
      </c>
      <c r="I31" s="51" t="s">
        <v>119</v>
      </c>
      <c r="J31" s="51"/>
      <c r="K31" s="51"/>
      <c r="L31" s="51"/>
      <c r="M31" s="51"/>
      <c r="N31" s="51"/>
      <c r="O31" s="51"/>
      <c r="P31" s="51"/>
      <c r="R31">
        <v>22</v>
      </c>
      <c r="U31" s="1">
        <f>564+143</f>
        <v>707</v>
      </c>
      <c r="X31" s="98">
        <f t="shared" si="0"/>
        <v>707</v>
      </c>
      <c r="Y31" s="98">
        <f t="shared" si="1"/>
        <v>0</v>
      </c>
      <c r="AQ31" s="29"/>
      <c r="AT31" s="39" t="s">
        <v>618</v>
      </c>
    </row>
    <row r="32" spans="1:46" ht="15">
      <c r="A32" s="40" t="s">
        <v>9</v>
      </c>
      <c r="B32" s="74">
        <v>10280</v>
      </c>
      <c r="C32" s="74">
        <v>10282</v>
      </c>
      <c r="D32" s="6" t="s">
        <v>454</v>
      </c>
      <c r="E32" s="116" t="s">
        <v>462</v>
      </c>
      <c r="F32" s="116"/>
      <c r="G32" s="6"/>
      <c r="H32" s="1" t="s">
        <v>172</v>
      </c>
      <c r="I32" s="51" t="s">
        <v>257</v>
      </c>
      <c r="J32" s="51"/>
      <c r="K32" s="51"/>
      <c r="L32">
        <v>210</v>
      </c>
      <c r="X32" s="98">
        <f t="shared" si="0"/>
        <v>0</v>
      </c>
      <c r="Y32" s="98">
        <f t="shared" si="1"/>
        <v>0</v>
      </c>
      <c r="AP32" s="40"/>
      <c r="AQ32" s="29"/>
    </row>
    <row r="33" spans="1:43" ht="15">
      <c r="A33" s="40" t="s">
        <v>9</v>
      </c>
      <c r="B33" s="74">
        <v>10280</v>
      </c>
      <c r="C33" s="74">
        <v>10282</v>
      </c>
      <c r="D33" s="6" t="s">
        <v>454</v>
      </c>
      <c r="E33" s="6" t="s">
        <v>463</v>
      </c>
      <c r="F33" s="6"/>
      <c r="G33" s="6"/>
      <c r="H33" s="1" t="s">
        <v>172</v>
      </c>
      <c r="I33" s="51" t="s">
        <v>464</v>
      </c>
      <c r="J33" s="51"/>
      <c r="K33" s="51"/>
      <c r="L33" s="51">
        <v>240</v>
      </c>
      <c r="M33" s="51"/>
      <c r="X33" s="98">
        <f t="shared" si="0"/>
        <v>0</v>
      </c>
      <c r="Y33" s="98">
        <f t="shared" si="1"/>
        <v>0</v>
      </c>
      <c r="AQ33" s="29"/>
    </row>
    <row r="34" spans="1:43">
      <c r="B34"/>
      <c r="C34"/>
      <c r="X34" s="98">
        <f t="shared" si="0"/>
        <v>0</v>
      </c>
      <c r="Y34" s="98">
        <f t="shared" si="1"/>
        <v>0</v>
      </c>
    </row>
    <row r="35" spans="1:43">
      <c r="B35"/>
      <c r="C35"/>
      <c r="X35" s="98">
        <f t="shared" si="0"/>
        <v>0</v>
      </c>
      <c r="Y35" s="98">
        <f t="shared" si="1"/>
        <v>0</v>
      </c>
    </row>
    <row r="36" spans="1:43">
      <c r="B36"/>
      <c r="C36"/>
      <c r="X36" s="98">
        <f t="shared" si="0"/>
        <v>0</v>
      </c>
      <c r="Y36" s="98">
        <f t="shared" si="1"/>
        <v>0</v>
      </c>
    </row>
    <row r="37" spans="1:43">
      <c r="B37"/>
      <c r="C37"/>
      <c r="X37" s="98">
        <f t="shared" si="0"/>
        <v>0</v>
      </c>
      <c r="Y37" s="98">
        <f t="shared" si="1"/>
        <v>0</v>
      </c>
    </row>
    <row r="38" spans="1:43">
      <c r="B38"/>
      <c r="C38"/>
      <c r="M38">
        <f>K7+N7+Q7</f>
        <v>76285</v>
      </c>
      <c r="X38" s="98">
        <f t="shared" si="0"/>
        <v>0</v>
      </c>
      <c r="Y38" s="98">
        <f t="shared" si="1"/>
        <v>76285</v>
      </c>
    </row>
    <row r="39" spans="1:43">
      <c r="B39"/>
      <c r="C39"/>
      <c r="X39" s="98">
        <f t="shared" si="0"/>
        <v>0</v>
      </c>
      <c r="Y39" s="98">
        <f t="shared" si="1"/>
        <v>0</v>
      </c>
    </row>
    <row r="40" spans="1:43">
      <c r="B40"/>
      <c r="C40"/>
      <c r="X40" s="98">
        <f t="shared" si="0"/>
        <v>0</v>
      </c>
      <c r="Y40" s="98">
        <f t="shared" si="1"/>
        <v>0</v>
      </c>
    </row>
    <row r="41" spans="1:43">
      <c r="B41"/>
      <c r="C41"/>
      <c r="X41" s="98">
        <f t="shared" si="0"/>
        <v>0</v>
      </c>
      <c r="Y41" s="98">
        <f t="shared" si="1"/>
        <v>0</v>
      </c>
    </row>
    <row r="42" spans="1:43">
      <c r="B42"/>
      <c r="C42"/>
      <c r="X42" s="98">
        <f t="shared" si="0"/>
        <v>0</v>
      </c>
      <c r="Y42" s="98">
        <f t="shared" si="1"/>
        <v>0</v>
      </c>
    </row>
    <row r="43" spans="1:43">
      <c r="B43"/>
      <c r="C43"/>
      <c r="X43" s="98">
        <f t="shared" si="0"/>
        <v>0</v>
      </c>
      <c r="Y43" s="98">
        <f t="shared" si="1"/>
        <v>0</v>
      </c>
    </row>
    <row r="44" spans="1:43">
      <c r="B44"/>
      <c r="C44"/>
      <c r="X44" s="98">
        <f t="shared" si="0"/>
        <v>0</v>
      </c>
      <c r="Y44" s="98">
        <f t="shared" si="1"/>
        <v>0</v>
      </c>
    </row>
    <row r="45" spans="1:43">
      <c r="B45"/>
      <c r="C45"/>
      <c r="X45" s="98">
        <f t="shared" si="0"/>
        <v>0</v>
      </c>
      <c r="Y45" s="98">
        <f t="shared" si="1"/>
        <v>0</v>
      </c>
    </row>
    <row r="46" spans="1:43">
      <c r="B46"/>
      <c r="C46"/>
      <c r="X46" s="98">
        <f t="shared" si="0"/>
        <v>0</v>
      </c>
      <c r="Y46" s="98">
        <f t="shared" si="1"/>
        <v>0</v>
      </c>
    </row>
    <row r="47" spans="1:43">
      <c r="B47"/>
      <c r="C47"/>
      <c r="X47" s="98">
        <f t="shared" si="0"/>
        <v>0</v>
      </c>
      <c r="Y47" s="98">
        <f t="shared" si="1"/>
        <v>0</v>
      </c>
    </row>
    <row r="48" spans="1:43">
      <c r="B48"/>
      <c r="C48"/>
      <c r="X48" s="98">
        <f t="shared" si="0"/>
        <v>0</v>
      </c>
      <c r="Y48" s="98">
        <f t="shared" si="1"/>
        <v>0</v>
      </c>
    </row>
    <row r="49" spans="2:25">
      <c r="B49"/>
      <c r="C49"/>
      <c r="X49" s="98">
        <f t="shared" si="0"/>
        <v>0</v>
      </c>
      <c r="Y49" s="98">
        <f t="shared" si="1"/>
        <v>0</v>
      </c>
    </row>
    <row r="50" spans="2:25">
      <c r="B50"/>
      <c r="C50"/>
      <c r="X50" s="98">
        <f t="shared" si="0"/>
        <v>0</v>
      </c>
      <c r="Y50" s="98">
        <f t="shared" si="1"/>
        <v>0</v>
      </c>
    </row>
    <row r="51" spans="2:25">
      <c r="B51"/>
      <c r="C51"/>
      <c r="X51" s="98">
        <f t="shared" si="0"/>
        <v>0</v>
      </c>
      <c r="Y51" s="98">
        <f t="shared" si="1"/>
        <v>0</v>
      </c>
    </row>
    <row r="52" spans="2:25">
      <c r="B52"/>
      <c r="C52"/>
      <c r="X52" s="98">
        <f t="shared" si="0"/>
        <v>0</v>
      </c>
      <c r="Y52" s="98">
        <f t="shared" si="1"/>
        <v>0</v>
      </c>
    </row>
    <row r="53" spans="2:25">
      <c r="B53"/>
      <c r="C53"/>
      <c r="R53" s="98">
        <f>SUM(R4:R52)</f>
        <v>2992</v>
      </c>
      <c r="S53" s="98">
        <f>SUM(S4:S52)</f>
        <v>0</v>
      </c>
      <c r="X53" s="98">
        <f>SUM(X4:X52)</f>
        <v>7820</v>
      </c>
      <c r="Y53" s="98">
        <f>SUM(Y4:Y52)</f>
        <v>435191</v>
      </c>
    </row>
    <row r="54" spans="2:25">
      <c r="B54"/>
      <c r="C54"/>
      <c r="X54" s="58"/>
      <c r="Y54" s="58"/>
    </row>
    <row r="55" spans="2:25">
      <c r="B55"/>
      <c r="C55"/>
      <c r="X55" s="58"/>
      <c r="Y55" s="58"/>
    </row>
    <row r="56" spans="2:25">
      <c r="B56"/>
      <c r="C56"/>
      <c r="X56" s="58"/>
      <c r="Y56" s="58"/>
    </row>
    <row r="57" spans="2:25">
      <c r="B57"/>
      <c r="C57"/>
      <c r="X57" s="58"/>
      <c r="Y57" s="58"/>
    </row>
    <row r="58" spans="2:25">
      <c r="B58"/>
      <c r="C58"/>
      <c r="X58" s="58"/>
      <c r="Y58" s="58"/>
    </row>
    <row r="59" spans="2:25">
      <c r="B59"/>
      <c r="C59"/>
      <c r="X59" s="40"/>
      <c r="Y59" s="40"/>
    </row>
    <row r="60" spans="2:25">
      <c r="B60"/>
      <c r="C60"/>
      <c r="X60" s="40"/>
      <c r="Y60" s="40"/>
    </row>
    <row r="61" spans="2:25">
      <c r="B61"/>
      <c r="C61"/>
      <c r="X61" s="40"/>
      <c r="Y61" s="40"/>
    </row>
    <row r="62" spans="2:25">
      <c r="B62"/>
      <c r="C62"/>
      <c r="X62" s="40"/>
      <c r="Y62" s="40"/>
    </row>
    <row r="63" spans="2:25">
      <c r="B63"/>
      <c r="C63"/>
      <c r="X63" s="40"/>
      <c r="Y63" s="40"/>
    </row>
    <row r="64" spans="2:25">
      <c r="B64"/>
      <c r="C64"/>
      <c r="X64" s="40"/>
      <c r="Y64" s="40"/>
    </row>
    <row r="65" spans="2:25">
      <c r="B65"/>
      <c r="C65"/>
      <c r="X65" s="40"/>
      <c r="Y65" s="40"/>
    </row>
    <row r="66" spans="2:25">
      <c r="B66"/>
      <c r="C66"/>
      <c r="X66" s="40"/>
      <c r="Y66" s="40"/>
    </row>
    <row r="67" spans="2:25">
      <c r="B67"/>
      <c r="C67"/>
      <c r="X67" s="40"/>
      <c r="Y67" s="40"/>
    </row>
    <row r="68" spans="2:25">
      <c r="B68"/>
      <c r="C68"/>
      <c r="X68" s="40"/>
      <c r="Y68" s="40"/>
    </row>
    <row r="69" spans="2:25">
      <c r="B69"/>
      <c r="C69"/>
      <c r="X69" s="40"/>
      <c r="Y69" s="40"/>
    </row>
    <row r="70" spans="2:25">
      <c r="B70"/>
      <c r="C70"/>
      <c r="X70" s="40"/>
      <c r="Y70" s="40"/>
    </row>
    <row r="71" spans="2:25">
      <c r="B71"/>
      <c r="C71"/>
      <c r="X71" s="40"/>
      <c r="Y71" s="40"/>
    </row>
    <row r="72" spans="2:25">
      <c r="B72"/>
      <c r="C72"/>
      <c r="X72" s="40"/>
      <c r="Y72" s="40"/>
    </row>
    <row r="73" spans="2:25">
      <c r="B73"/>
      <c r="C73"/>
      <c r="X73" s="40"/>
      <c r="Y73" s="40"/>
    </row>
    <row r="74" spans="2:25">
      <c r="B74"/>
      <c r="C74"/>
      <c r="X74" s="40"/>
      <c r="Y74" s="40"/>
    </row>
    <row r="75" spans="2:25">
      <c r="B75"/>
      <c r="C75"/>
      <c r="X75" s="40"/>
      <c r="Y75" s="40"/>
    </row>
    <row r="76" spans="2:25">
      <c r="B76"/>
      <c r="C76"/>
      <c r="X76" s="40"/>
      <c r="Y76" s="40"/>
    </row>
    <row r="77" spans="2:25">
      <c r="B77"/>
      <c r="C77"/>
      <c r="X77" s="40"/>
      <c r="Y77" s="40"/>
    </row>
    <row r="78" spans="2:25">
      <c r="B78"/>
      <c r="C78"/>
      <c r="X78" s="40"/>
      <c r="Y78" s="40"/>
    </row>
    <row r="79" spans="2:25">
      <c r="B79"/>
      <c r="C79"/>
      <c r="X79" s="40"/>
      <c r="Y79" s="40"/>
    </row>
    <row r="80" spans="2:25">
      <c r="X80" s="40"/>
      <c r="Y80" s="40"/>
    </row>
    <row r="81" spans="24:25">
      <c r="X81" s="40"/>
      <c r="Y81" s="40"/>
    </row>
    <row r="82" spans="24:25">
      <c r="X82" s="40"/>
      <c r="Y82" s="40"/>
    </row>
    <row r="83" spans="24:25">
      <c r="X83" s="40"/>
      <c r="Y83" s="40"/>
    </row>
    <row r="84" spans="24:25">
      <c r="X84" s="40"/>
      <c r="Y84" s="40"/>
    </row>
    <row r="85" spans="24:25">
      <c r="X85" s="40"/>
      <c r="Y85" s="40"/>
    </row>
    <row r="86" spans="24:25">
      <c r="X86" s="40"/>
      <c r="Y86" s="40"/>
    </row>
    <row r="87" spans="24:25">
      <c r="X87" s="40"/>
      <c r="Y87" s="40"/>
    </row>
    <row r="88" spans="24:25">
      <c r="X88" s="40"/>
      <c r="Y88" s="40"/>
    </row>
    <row r="89" spans="24:25">
      <c r="X89" s="40"/>
      <c r="Y89" s="40"/>
    </row>
    <row r="90" spans="24:25">
      <c r="X90" s="40"/>
      <c r="Y90" s="40"/>
    </row>
    <row r="91" spans="24:25">
      <c r="X91" s="40"/>
      <c r="Y91" s="40"/>
    </row>
    <row r="92" spans="24:25">
      <c r="X92" s="40"/>
      <c r="Y92" s="40"/>
    </row>
    <row r="93" spans="24:25">
      <c r="X93" s="40"/>
      <c r="Y93" s="40"/>
    </row>
    <row r="94" spans="24:25">
      <c r="X94" s="40"/>
      <c r="Y94" s="40"/>
    </row>
    <row r="95" spans="24:25">
      <c r="X95" s="40"/>
      <c r="Y95" s="40"/>
    </row>
    <row r="96" spans="24:25">
      <c r="X96" s="40"/>
      <c r="Y96" s="40"/>
    </row>
    <row r="97" spans="24:25">
      <c r="X97" s="40"/>
      <c r="Y97" s="40"/>
    </row>
    <row r="98" spans="24:25">
      <c r="X98" s="40"/>
      <c r="Y98" s="40"/>
    </row>
    <row r="99" spans="24:25">
      <c r="X99" s="40"/>
      <c r="Y99" s="40"/>
    </row>
    <row r="100" spans="24:25">
      <c r="X100" s="40"/>
      <c r="Y100" s="40"/>
    </row>
    <row r="101" spans="24:25">
      <c r="X101" s="40"/>
      <c r="Y101" s="40"/>
    </row>
    <row r="102" spans="24:25">
      <c r="X102" s="40"/>
      <c r="Y102" s="40"/>
    </row>
    <row r="103" spans="24:25">
      <c r="X103" s="40"/>
      <c r="Y103" s="40"/>
    </row>
    <row r="104" spans="24:25">
      <c r="X104" s="40"/>
      <c r="Y104" s="40"/>
    </row>
    <row r="105" spans="24:25">
      <c r="X105" s="40"/>
      <c r="Y105" s="40"/>
    </row>
    <row r="106" spans="24:25">
      <c r="X106" s="40"/>
      <c r="Y106" s="40"/>
    </row>
    <row r="107" spans="24:25">
      <c r="X107" s="40"/>
      <c r="Y107" s="40"/>
    </row>
    <row r="108" spans="24:25">
      <c r="X108" s="40"/>
      <c r="Y108" s="40"/>
    </row>
    <row r="109" spans="24:25">
      <c r="X109" s="40"/>
      <c r="Y109" s="40"/>
    </row>
    <row r="110" spans="24:25">
      <c r="X110" s="40"/>
      <c r="Y110" s="40"/>
    </row>
    <row r="111" spans="24:25">
      <c r="X111" s="40"/>
      <c r="Y111" s="40"/>
    </row>
    <row r="112" spans="24:25">
      <c r="X112" s="40"/>
      <c r="Y112" s="40"/>
    </row>
    <row r="113" spans="24:25">
      <c r="X113" s="40"/>
      <c r="Y113" s="40"/>
    </row>
    <row r="114" spans="24:25">
      <c r="X114" s="40"/>
      <c r="Y114" s="40"/>
    </row>
    <row r="115" spans="24:25">
      <c r="X115" s="40"/>
      <c r="Y115" s="40"/>
    </row>
    <row r="116" spans="24:25">
      <c r="X116" s="40"/>
      <c r="Y116" s="40"/>
    </row>
    <row r="117" spans="24:25">
      <c r="X117" s="40"/>
      <c r="Y117" s="40"/>
    </row>
    <row r="118" spans="24:25">
      <c r="X118" s="40"/>
      <c r="Y118" s="40"/>
    </row>
    <row r="119" spans="24:25">
      <c r="X119" s="40"/>
      <c r="Y119" s="40"/>
    </row>
    <row r="120" spans="24:25">
      <c r="X120" s="40"/>
      <c r="Y120" s="40"/>
    </row>
    <row r="121" spans="24:25">
      <c r="X121" s="40"/>
      <c r="Y121" s="40"/>
    </row>
    <row r="122" spans="24:25">
      <c r="X122" s="40"/>
      <c r="Y122" s="40"/>
    </row>
    <row r="123" spans="24:25">
      <c r="X123" s="40"/>
      <c r="Y123" s="40"/>
    </row>
    <row r="124" spans="24:25">
      <c r="X124" s="40"/>
      <c r="Y124" s="40"/>
    </row>
    <row r="125" spans="24:25">
      <c r="X125" s="40"/>
      <c r="Y125" s="40"/>
    </row>
    <row r="126" spans="24:25">
      <c r="X126" s="40"/>
      <c r="Y126" s="40"/>
    </row>
    <row r="127" spans="24:25">
      <c r="X127" s="40"/>
      <c r="Y127" s="40"/>
    </row>
    <row r="128" spans="24:25">
      <c r="X128" s="40"/>
      <c r="Y128" s="40"/>
    </row>
    <row r="129" spans="24:25">
      <c r="X129" s="40"/>
      <c r="Y129" s="40"/>
    </row>
    <row r="130" spans="24:25">
      <c r="X130" s="40"/>
      <c r="Y130" s="40"/>
    </row>
    <row r="131" spans="24:25">
      <c r="X131" s="40"/>
      <c r="Y131" s="40"/>
    </row>
    <row r="132" spans="24:25">
      <c r="X132" s="40"/>
      <c r="Y132" s="40"/>
    </row>
    <row r="133" spans="24:25">
      <c r="X133" s="40"/>
      <c r="Y133" s="40"/>
    </row>
    <row r="134" spans="24:25">
      <c r="X134" s="40"/>
      <c r="Y134" s="40"/>
    </row>
    <row r="135" spans="24:25">
      <c r="X135" s="40"/>
      <c r="Y135" s="40"/>
    </row>
    <row r="136" spans="24:25">
      <c r="X136" s="40"/>
      <c r="Y136" s="40"/>
    </row>
    <row r="137" spans="24:25">
      <c r="X137" s="40"/>
      <c r="Y137" s="40"/>
    </row>
    <row r="138" spans="24:25">
      <c r="X138" s="40"/>
      <c r="Y138" s="40"/>
    </row>
    <row r="139" spans="24:25">
      <c r="X139" s="40"/>
      <c r="Y139" s="40"/>
    </row>
    <row r="140" spans="24:25">
      <c r="X140" s="40"/>
      <c r="Y140" s="40"/>
    </row>
    <row r="141" spans="24:25">
      <c r="X141" s="40"/>
      <c r="Y141" s="40"/>
    </row>
    <row r="142" spans="24:25">
      <c r="X142" s="40"/>
      <c r="Y142" s="40"/>
    </row>
    <row r="143" spans="24:25">
      <c r="X143" s="40"/>
      <c r="Y143" s="40"/>
    </row>
    <row r="144" spans="24:25">
      <c r="X144" s="40"/>
      <c r="Y144" s="40"/>
    </row>
    <row r="145" spans="24:25">
      <c r="X145" s="40"/>
      <c r="Y145" s="40"/>
    </row>
    <row r="146" spans="24:25">
      <c r="X146" s="40"/>
      <c r="Y146" s="40"/>
    </row>
    <row r="147" spans="24:25">
      <c r="X147" s="40"/>
      <c r="Y147" s="40"/>
    </row>
    <row r="148" spans="24:25">
      <c r="X148" s="40"/>
      <c r="Y148" s="40"/>
    </row>
    <row r="149" spans="24:25">
      <c r="X149" s="40"/>
      <c r="Y149" s="40"/>
    </row>
    <row r="150" spans="24:25">
      <c r="X150" s="40"/>
      <c r="Y150" s="40"/>
    </row>
    <row r="151" spans="24:25">
      <c r="X151" s="40"/>
      <c r="Y151" s="40"/>
    </row>
    <row r="152" spans="24:25">
      <c r="X152" s="40"/>
      <c r="Y152" s="40"/>
    </row>
    <row r="153" spans="24:25">
      <c r="X153" s="40"/>
      <c r="Y153" s="40"/>
    </row>
    <row r="154" spans="24:25">
      <c r="X154" s="40"/>
      <c r="Y154" s="40"/>
    </row>
    <row r="155" spans="24:25">
      <c r="X155" s="40"/>
      <c r="Y155" s="40"/>
    </row>
    <row r="156" spans="24:25">
      <c r="X156" s="40"/>
      <c r="Y156" s="40"/>
    </row>
    <row r="157" spans="24:25">
      <c r="X157" s="40"/>
      <c r="Y157" s="40"/>
    </row>
    <row r="158" spans="24:25">
      <c r="X158" s="40"/>
      <c r="Y158" s="40"/>
    </row>
    <row r="159" spans="24:25">
      <c r="X159" s="40"/>
      <c r="Y159" s="40"/>
    </row>
    <row r="160" spans="24:25">
      <c r="X160" s="40"/>
      <c r="Y160" s="40"/>
    </row>
    <row r="161" spans="24:25">
      <c r="X161" s="40"/>
      <c r="Y161" s="40"/>
    </row>
    <row r="162" spans="24:25">
      <c r="X162" s="40"/>
      <c r="Y162" s="40"/>
    </row>
    <row r="163" spans="24:25">
      <c r="X163" s="40"/>
      <c r="Y163" s="40"/>
    </row>
    <row r="164" spans="24:25">
      <c r="X164" s="40"/>
      <c r="Y164" s="40"/>
    </row>
    <row r="165" spans="24:25">
      <c r="X165" s="40"/>
      <c r="Y165" s="40"/>
    </row>
    <row r="166" spans="24:25">
      <c r="X166" s="40"/>
      <c r="Y166" s="40"/>
    </row>
    <row r="167" spans="24:25">
      <c r="X167" s="40"/>
      <c r="Y167" s="40"/>
    </row>
    <row r="168" spans="24:25">
      <c r="X168" s="40"/>
      <c r="Y168" s="40"/>
    </row>
    <row r="169" spans="24:25">
      <c r="X169" s="40"/>
      <c r="Y169" s="40"/>
    </row>
    <row r="170" spans="24:25">
      <c r="X170" s="40"/>
      <c r="Y170" s="40"/>
    </row>
    <row r="171" spans="24:25">
      <c r="X171" s="40"/>
      <c r="Y171" s="40"/>
    </row>
    <row r="172" spans="24:25">
      <c r="X172" s="40"/>
      <c r="Y172" s="40"/>
    </row>
    <row r="173" spans="24:25">
      <c r="X173" s="40"/>
      <c r="Y173" s="40"/>
    </row>
    <row r="174" spans="24:25">
      <c r="X174" s="40"/>
      <c r="Y174" s="40"/>
    </row>
    <row r="175" spans="24:25">
      <c r="X175" s="40"/>
      <c r="Y175" s="40"/>
    </row>
    <row r="176" spans="24:25">
      <c r="X176" s="40"/>
      <c r="Y176" s="40"/>
    </row>
    <row r="177" spans="24:25">
      <c r="X177" s="40"/>
      <c r="Y177" s="40"/>
    </row>
    <row r="178" spans="24:25">
      <c r="X178" s="40"/>
      <c r="Y178" s="40"/>
    </row>
    <row r="179" spans="24:25">
      <c r="X179" s="40"/>
      <c r="Y179" s="40"/>
    </row>
    <row r="180" spans="24:25">
      <c r="X180" s="40"/>
      <c r="Y180" s="40"/>
    </row>
    <row r="181" spans="24:25">
      <c r="X181" s="40"/>
      <c r="Y181" s="40"/>
    </row>
    <row r="182" spans="24:25">
      <c r="X182" s="40"/>
      <c r="Y182" s="40"/>
    </row>
    <row r="183" spans="24:25">
      <c r="X183" s="40"/>
      <c r="Y183" s="40"/>
    </row>
    <row r="184" spans="24:25">
      <c r="X184" s="40"/>
      <c r="Y184" s="40"/>
    </row>
    <row r="185" spans="24:25">
      <c r="X185" s="40"/>
      <c r="Y185" s="40"/>
    </row>
    <row r="186" spans="24:25">
      <c r="X186" s="40"/>
      <c r="Y186" s="40"/>
    </row>
    <row r="187" spans="24:25">
      <c r="X187" s="40"/>
      <c r="Y187" s="40"/>
    </row>
    <row r="188" spans="24:25">
      <c r="X188" s="40"/>
      <c r="Y188" s="40"/>
    </row>
    <row r="189" spans="24:25">
      <c r="X189" s="40"/>
      <c r="Y189" s="40"/>
    </row>
    <row r="190" spans="24:25">
      <c r="X190" s="40"/>
      <c r="Y190" s="40"/>
    </row>
    <row r="191" spans="24:25">
      <c r="X191" s="40"/>
      <c r="Y191" s="40"/>
    </row>
    <row r="192" spans="24:25">
      <c r="X192" s="40"/>
      <c r="Y192" s="40"/>
    </row>
    <row r="193" spans="24:25">
      <c r="X193" s="40"/>
      <c r="Y193" s="40"/>
    </row>
    <row r="194" spans="24:25">
      <c r="X194" s="40"/>
      <c r="Y194" s="40"/>
    </row>
    <row r="195" spans="24:25">
      <c r="X195" s="40"/>
      <c r="Y195" s="40"/>
    </row>
    <row r="196" spans="24:25">
      <c r="X196" s="40"/>
      <c r="Y196" s="40"/>
    </row>
    <row r="197" spans="24:25">
      <c r="X197" s="40"/>
      <c r="Y197" s="40"/>
    </row>
    <row r="198" spans="24:25">
      <c r="X198" s="40"/>
      <c r="Y198" s="40"/>
    </row>
    <row r="199" spans="24:25">
      <c r="X199" s="40"/>
      <c r="Y199" s="40"/>
    </row>
    <row r="200" spans="24:25">
      <c r="X200" s="40"/>
      <c r="Y200" s="40"/>
    </row>
    <row r="201" spans="24:25">
      <c r="X201" s="40"/>
      <c r="Y201" s="40"/>
    </row>
    <row r="202" spans="24:25">
      <c r="X202" s="40"/>
      <c r="Y202" s="40"/>
    </row>
    <row r="203" spans="24:25">
      <c r="X203" s="40"/>
      <c r="Y203" s="40"/>
    </row>
    <row r="204" spans="24:25">
      <c r="X204" s="40"/>
      <c r="Y204" s="40"/>
    </row>
    <row r="205" spans="24:25">
      <c r="X205" s="40"/>
      <c r="Y205" s="40"/>
    </row>
    <row r="206" spans="24:25">
      <c r="X206" s="40"/>
      <c r="Y206" s="40"/>
    </row>
    <row r="207" spans="24:25">
      <c r="X207" s="40"/>
      <c r="Y207" s="40"/>
    </row>
    <row r="208" spans="24:25">
      <c r="X208" s="40"/>
      <c r="Y208" s="40"/>
    </row>
    <row r="209" spans="24:25">
      <c r="X209" s="40"/>
      <c r="Y209" s="40"/>
    </row>
    <row r="210" spans="24:25">
      <c r="X210" s="40"/>
      <c r="Y210" s="40"/>
    </row>
    <row r="211" spans="24:25">
      <c r="X211" s="40"/>
      <c r="Y211" s="40"/>
    </row>
    <row r="212" spans="24:25">
      <c r="X212" s="40"/>
      <c r="Y212" s="40"/>
    </row>
    <row r="213" spans="24:25">
      <c r="X213" s="40"/>
      <c r="Y213" s="40"/>
    </row>
    <row r="214" spans="24:25">
      <c r="X214" s="40"/>
      <c r="Y214" s="40"/>
    </row>
    <row r="215" spans="24:25">
      <c r="X215" s="40"/>
      <c r="Y215" s="40"/>
    </row>
    <row r="216" spans="24:25">
      <c r="X216" s="40"/>
      <c r="Y216" s="40"/>
    </row>
    <row r="217" spans="24:25">
      <c r="X217" s="40"/>
      <c r="Y217" s="40"/>
    </row>
    <row r="218" spans="24:25">
      <c r="X218" s="40"/>
      <c r="Y218" s="40"/>
    </row>
    <row r="219" spans="24:25">
      <c r="X219" s="40"/>
      <c r="Y219" s="40"/>
    </row>
    <row r="220" spans="24:25">
      <c r="X220" s="40"/>
      <c r="Y220" s="40"/>
    </row>
    <row r="221" spans="24:25">
      <c r="X221" s="40"/>
      <c r="Y221" s="40"/>
    </row>
    <row r="222" spans="24:25">
      <c r="X222" s="40"/>
      <c r="Y222" s="40"/>
    </row>
    <row r="223" spans="24:25">
      <c r="X223" s="40"/>
      <c r="Y223" s="40"/>
    </row>
    <row r="224" spans="24:25">
      <c r="X224" s="40"/>
      <c r="Y224" s="40"/>
    </row>
    <row r="225" spans="24:25">
      <c r="X225" s="40"/>
      <c r="Y225" s="40"/>
    </row>
    <row r="226" spans="24:25">
      <c r="X226" s="40"/>
      <c r="Y226" s="40"/>
    </row>
    <row r="227" spans="24:25">
      <c r="X227" s="40"/>
      <c r="Y227" s="40"/>
    </row>
    <row r="228" spans="24:25">
      <c r="X228" s="40"/>
      <c r="Y228" s="40"/>
    </row>
    <row r="229" spans="24:25">
      <c r="X229" s="40"/>
      <c r="Y229" s="40"/>
    </row>
    <row r="230" spans="24:25">
      <c r="X230" s="40"/>
      <c r="Y230" s="40"/>
    </row>
    <row r="231" spans="24:25">
      <c r="X231" s="40"/>
      <c r="Y231" s="40"/>
    </row>
    <row r="232" spans="24:25">
      <c r="X232" s="40"/>
      <c r="Y232" s="40"/>
    </row>
    <row r="233" spans="24:25">
      <c r="X233" s="40"/>
      <c r="Y233" s="40"/>
    </row>
    <row r="234" spans="24:25">
      <c r="X234" s="40"/>
      <c r="Y234" s="40"/>
    </row>
    <row r="235" spans="24:25">
      <c r="X235" s="40"/>
      <c r="Y235" s="40"/>
    </row>
    <row r="236" spans="24:25">
      <c r="X236" s="40"/>
      <c r="Y236" s="40"/>
    </row>
    <row r="237" spans="24:25">
      <c r="X237" s="40"/>
      <c r="Y237" s="40"/>
    </row>
    <row r="238" spans="24:25">
      <c r="X238" s="40"/>
      <c r="Y238" s="40"/>
    </row>
    <row r="239" spans="24:25">
      <c r="X239" s="40"/>
      <c r="Y239" s="40"/>
    </row>
    <row r="240" spans="24:25">
      <c r="X240" s="40"/>
      <c r="Y240" s="40"/>
    </row>
    <row r="241" spans="24:25">
      <c r="X241" s="40"/>
      <c r="Y241" s="40"/>
    </row>
    <row r="242" spans="24:25">
      <c r="X242" s="40"/>
      <c r="Y242" s="40"/>
    </row>
    <row r="243" spans="24:25">
      <c r="X243" s="40"/>
      <c r="Y243" s="40"/>
    </row>
    <row r="244" spans="24:25">
      <c r="X244" s="40"/>
      <c r="Y244" s="40"/>
    </row>
    <row r="245" spans="24:25">
      <c r="X245" s="40"/>
      <c r="Y245" s="40"/>
    </row>
    <row r="246" spans="24:25">
      <c r="X246" s="40"/>
      <c r="Y246" s="40"/>
    </row>
    <row r="247" spans="24:25">
      <c r="X247" s="40"/>
      <c r="Y247" s="40"/>
    </row>
    <row r="248" spans="24:25">
      <c r="X248" s="40"/>
      <c r="Y248" s="40"/>
    </row>
    <row r="249" spans="24:25">
      <c r="X249" s="40"/>
      <c r="Y249" s="40"/>
    </row>
    <row r="250" spans="24:25">
      <c r="X250" s="40"/>
      <c r="Y250" s="40"/>
    </row>
    <row r="251" spans="24:25">
      <c r="X251" s="40"/>
      <c r="Y251" s="40"/>
    </row>
    <row r="252" spans="24:25">
      <c r="X252" s="40"/>
      <c r="Y252" s="40"/>
    </row>
    <row r="253" spans="24:25">
      <c r="X253" s="40"/>
      <c r="Y253" s="40"/>
    </row>
    <row r="254" spans="24:25">
      <c r="X254" s="40"/>
      <c r="Y254" s="40"/>
    </row>
    <row r="255" spans="24:25">
      <c r="X255" s="40"/>
      <c r="Y255" s="40"/>
    </row>
    <row r="256" spans="24:25">
      <c r="X256" s="40"/>
      <c r="Y256" s="40"/>
    </row>
    <row r="257" spans="24:25">
      <c r="X257" s="40"/>
      <c r="Y257" s="40"/>
    </row>
    <row r="258" spans="24:25">
      <c r="X258" s="40"/>
      <c r="Y258" s="40"/>
    </row>
    <row r="259" spans="24:25">
      <c r="X259" s="40"/>
      <c r="Y259" s="40"/>
    </row>
    <row r="260" spans="24:25">
      <c r="X260" s="40"/>
      <c r="Y260" s="40"/>
    </row>
    <row r="261" spans="24:25">
      <c r="X261" s="40"/>
      <c r="Y261" s="40"/>
    </row>
    <row r="262" spans="24:25">
      <c r="X262" s="40"/>
      <c r="Y262" s="40"/>
    </row>
    <row r="263" spans="24:25">
      <c r="X263" s="40"/>
      <c r="Y263" s="40"/>
    </row>
    <row r="264" spans="24:25">
      <c r="X264" s="40"/>
      <c r="Y264" s="40"/>
    </row>
    <row r="265" spans="24:25">
      <c r="X265" s="40"/>
      <c r="Y265" s="40"/>
    </row>
    <row r="266" spans="24:25">
      <c r="X266" s="40"/>
      <c r="Y266" s="40"/>
    </row>
    <row r="267" spans="24:25">
      <c r="X267" s="40"/>
      <c r="Y267" s="40"/>
    </row>
    <row r="268" spans="24:25">
      <c r="X268" s="40"/>
      <c r="Y268" s="40"/>
    </row>
    <row r="269" spans="24:25">
      <c r="X269" s="40"/>
      <c r="Y269" s="40"/>
    </row>
    <row r="270" spans="24:25">
      <c r="X270" s="40"/>
      <c r="Y270" s="40"/>
    </row>
    <row r="271" spans="24:25">
      <c r="X271" s="40"/>
      <c r="Y271" s="40"/>
    </row>
    <row r="272" spans="24:25">
      <c r="X272" s="40"/>
      <c r="Y272" s="40"/>
    </row>
    <row r="273" spans="24:25">
      <c r="X273" s="40"/>
      <c r="Y273" s="40"/>
    </row>
    <row r="274" spans="24:25">
      <c r="X274" s="40"/>
      <c r="Y274" s="40"/>
    </row>
    <row r="275" spans="24:25">
      <c r="X275" s="40"/>
      <c r="Y275" s="40"/>
    </row>
    <row r="276" spans="24:25">
      <c r="X276" s="40"/>
      <c r="Y276" s="40"/>
    </row>
    <row r="277" spans="24:25">
      <c r="X277" s="40"/>
      <c r="Y277" s="40"/>
    </row>
    <row r="278" spans="24:25">
      <c r="X278" s="40"/>
      <c r="Y278" s="40"/>
    </row>
    <row r="279" spans="24:25">
      <c r="X279" s="40"/>
      <c r="Y279" s="40"/>
    </row>
    <row r="280" spans="24:25">
      <c r="X280" s="40"/>
      <c r="Y280" s="40"/>
    </row>
    <row r="281" spans="24:25">
      <c r="X281" s="40"/>
      <c r="Y281" s="40"/>
    </row>
    <row r="282" spans="24:25">
      <c r="X282" s="40"/>
      <c r="Y282" s="40"/>
    </row>
    <row r="283" spans="24:25">
      <c r="X283" s="40"/>
      <c r="Y283" s="40"/>
    </row>
    <row r="284" spans="24:25">
      <c r="X284" s="40"/>
      <c r="Y284" s="40"/>
    </row>
    <row r="285" spans="24:25">
      <c r="X285" s="40"/>
      <c r="Y285" s="40"/>
    </row>
    <row r="286" spans="24:25">
      <c r="X286" s="40"/>
      <c r="Y286" s="40"/>
    </row>
    <row r="287" spans="24:25">
      <c r="X287" s="40"/>
      <c r="Y287" s="40"/>
    </row>
    <row r="288" spans="24:25">
      <c r="X288" s="40"/>
      <c r="Y288" s="40"/>
    </row>
    <row r="289" spans="24:25">
      <c r="X289" s="40"/>
      <c r="Y289" s="40"/>
    </row>
    <row r="290" spans="24:25">
      <c r="X290" s="40"/>
      <c r="Y290" s="40"/>
    </row>
    <row r="291" spans="24:25">
      <c r="X291" s="40"/>
      <c r="Y291" s="40"/>
    </row>
    <row r="292" spans="24:25">
      <c r="X292" s="40"/>
      <c r="Y292" s="40"/>
    </row>
    <row r="293" spans="24:25">
      <c r="X293" s="40"/>
      <c r="Y293" s="40"/>
    </row>
    <row r="294" spans="24:25">
      <c r="X294" s="40"/>
      <c r="Y294" s="40"/>
    </row>
    <row r="295" spans="24:25">
      <c r="X295" s="40"/>
      <c r="Y295" s="40"/>
    </row>
    <row r="296" spans="24:25">
      <c r="X296" s="40"/>
      <c r="Y296" s="40"/>
    </row>
    <row r="297" spans="24:25">
      <c r="X297" s="40"/>
      <c r="Y297" s="40"/>
    </row>
    <row r="298" spans="24:25">
      <c r="X298" s="40"/>
      <c r="Y298" s="40"/>
    </row>
    <row r="299" spans="24:25">
      <c r="X299" s="40"/>
      <c r="Y299" s="40"/>
    </row>
    <row r="300" spans="24:25">
      <c r="X300" s="40"/>
      <c r="Y300" s="40"/>
    </row>
    <row r="301" spans="24:25">
      <c r="X301" s="40"/>
      <c r="Y301" s="40"/>
    </row>
    <row r="302" spans="24:25">
      <c r="X302" s="40"/>
      <c r="Y302" s="40"/>
    </row>
    <row r="303" spans="24:25">
      <c r="X303" s="40"/>
      <c r="Y303" s="40"/>
    </row>
    <row r="304" spans="24:25">
      <c r="X304" s="40"/>
      <c r="Y304" s="40"/>
    </row>
    <row r="305" spans="24:25">
      <c r="X305" s="40"/>
      <c r="Y305" s="40"/>
    </row>
    <row r="306" spans="24:25">
      <c r="X306" s="40"/>
      <c r="Y306" s="40"/>
    </row>
    <row r="307" spans="24:25">
      <c r="X307" s="40"/>
      <c r="Y307" s="40"/>
    </row>
    <row r="308" spans="24:25">
      <c r="X308" s="40"/>
      <c r="Y308" s="40"/>
    </row>
    <row r="309" spans="24:25">
      <c r="X309" s="40"/>
      <c r="Y309" s="40"/>
    </row>
    <row r="310" spans="24:25">
      <c r="X310" s="40"/>
      <c r="Y310" s="40"/>
    </row>
    <row r="311" spans="24:25">
      <c r="X311" s="40"/>
      <c r="Y311" s="40"/>
    </row>
    <row r="312" spans="24:25">
      <c r="X312" s="40"/>
      <c r="Y312" s="40"/>
    </row>
    <row r="313" spans="24:25">
      <c r="X313" s="40"/>
      <c r="Y313" s="40"/>
    </row>
    <row r="314" spans="24:25">
      <c r="X314" s="40"/>
      <c r="Y314" s="40"/>
    </row>
    <row r="315" spans="24:25">
      <c r="X315" s="40"/>
      <c r="Y315" s="40"/>
    </row>
    <row r="316" spans="24:25">
      <c r="X316" s="40"/>
      <c r="Y316" s="40"/>
    </row>
    <row r="317" spans="24:25">
      <c r="X317" s="40"/>
      <c r="Y317" s="40"/>
    </row>
    <row r="318" spans="24:25">
      <c r="X318" s="40"/>
      <c r="Y318" s="40"/>
    </row>
    <row r="319" spans="24:25">
      <c r="X319" s="40"/>
      <c r="Y319" s="40"/>
    </row>
    <row r="320" spans="24:25">
      <c r="X320" s="40"/>
      <c r="Y320" s="40"/>
    </row>
    <row r="321" spans="24:25">
      <c r="X321" s="40"/>
      <c r="Y321" s="40"/>
    </row>
    <row r="322" spans="24:25">
      <c r="X322" s="40"/>
      <c r="Y322" s="40"/>
    </row>
    <row r="323" spans="24:25">
      <c r="X323" s="40"/>
      <c r="Y323" s="40"/>
    </row>
    <row r="324" spans="24:25">
      <c r="X324" s="40"/>
      <c r="Y324" s="40"/>
    </row>
    <row r="325" spans="24:25">
      <c r="X325" s="40"/>
      <c r="Y325" s="40"/>
    </row>
    <row r="326" spans="24:25">
      <c r="X326" s="40"/>
      <c r="Y326" s="40"/>
    </row>
    <row r="327" spans="24:25">
      <c r="X327" s="40"/>
      <c r="Y327" s="40"/>
    </row>
    <row r="328" spans="24:25">
      <c r="X328" s="40"/>
      <c r="Y328" s="40"/>
    </row>
    <row r="329" spans="24:25">
      <c r="X329" s="40"/>
      <c r="Y329" s="40"/>
    </row>
    <row r="330" spans="24:25">
      <c r="X330" s="40"/>
      <c r="Y330" s="40"/>
    </row>
    <row r="331" spans="24:25">
      <c r="X331" s="40"/>
      <c r="Y331" s="40"/>
    </row>
    <row r="332" spans="24:25">
      <c r="X332" s="40"/>
      <c r="Y332" s="40"/>
    </row>
    <row r="333" spans="24:25">
      <c r="X333" s="40"/>
      <c r="Y333" s="40"/>
    </row>
    <row r="334" spans="24:25">
      <c r="X334" s="40"/>
      <c r="Y334" s="40"/>
    </row>
    <row r="335" spans="24:25">
      <c r="X335" s="40"/>
      <c r="Y335" s="40"/>
    </row>
    <row r="336" spans="24:25">
      <c r="X336" s="40"/>
      <c r="Y336" s="40"/>
    </row>
    <row r="337" spans="24:25">
      <c r="X337" s="40"/>
      <c r="Y337" s="40"/>
    </row>
    <row r="338" spans="24:25">
      <c r="X338" s="40"/>
      <c r="Y338" s="40"/>
    </row>
    <row r="339" spans="24:25">
      <c r="X339" s="40"/>
      <c r="Y339" s="40"/>
    </row>
    <row r="340" spans="24:25">
      <c r="X340" s="40"/>
      <c r="Y340" s="40"/>
    </row>
    <row r="341" spans="24:25">
      <c r="X341" s="40"/>
      <c r="Y341" s="40"/>
    </row>
    <row r="342" spans="24:25">
      <c r="X342" s="40"/>
      <c r="Y342" s="40"/>
    </row>
    <row r="343" spans="24:25">
      <c r="X343" s="40"/>
      <c r="Y343" s="40"/>
    </row>
    <row r="344" spans="24:25">
      <c r="X344" s="40"/>
      <c r="Y344" s="40"/>
    </row>
    <row r="345" spans="24:25">
      <c r="X345" s="40"/>
      <c r="Y345" s="40"/>
    </row>
    <row r="346" spans="24:25">
      <c r="X346" s="40"/>
      <c r="Y346" s="40"/>
    </row>
    <row r="347" spans="24:25">
      <c r="X347" s="40"/>
      <c r="Y347" s="40"/>
    </row>
    <row r="348" spans="24:25">
      <c r="X348" s="40"/>
      <c r="Y348" s="40"/>
    </row>
    <row r="349" spans="24:25">
      <c r="X349" s="40"/>
      <c r="Y349" s="40"/>
    </row>
    <row r="350" spans="24:25">
      <c r="X350" s="40"/>
      <c r="Y350" s="40"/>
    </row>
    <row r="351" spans="24:25">
      <c r="X351" s="40"/>
      <c r="Y351" s="40"/>
    </row>
    <row r="352" spans="24:25">
      <c r="X352" s="40"/>
      <c r="Y352" s="40"/>
    </row>
    <row r="353" spans="24:25">
      <c r="X353" s="40"/>
      <c r="Y353" s="40"/>
    </row>
    <row r="354" spans="24:25">
      <c r="X354" s="40"/>
      <c r="Y354" s="40"/>
    </row>
    <row r="355" spans="24:25">
      <c r="X355" s="40"/>
      <c r="Y355" s="40"/>
    </row>
    <row r="356" spans="24:25">
      <c r="X356" s="40"/>
      <c r="Y356" s="40"/>
    </row>
    <row r="357" spans="24:25">
      <c r="X357" s="40"/>
      <c r="Y357" s="40"/>
    </row>
    <row r="358" spans="24:25">
      <c r="X358" s="40"/>
      <c r="Y358" s="40"/>
    </row>
    <row r="359" spans="24:25">
      <c r="X359" s="40"/>
      <c r="Y359" s="40"/>
    </row>
    <row r="360" spans="24:25">
      <c r="X360" s="40"/>
      <c r="Y360" s="40"/>
    </row>
    <row r="361" spans="24:25">
      <c r="X361" s="40"/>
      <c r="Y361" s="40"/>
    </row>
    <row r="362" spans="24:25">
      <c r="X362" s="40"/>
      <c r="Y362" s="40"/>
    </row>
    <row r="363" spans="24:25">
      <c r="X363" s="40"/>
      <c r="Y363" s="40"/>
    </row>
    <row r="364" spans="24:25">
      <c r="X364" s="40"/>
      <c r="Y364" s="40"/>
    </row>
    <row r="365" spans="24:25">
      <c r="X365" s="40"/>
      <c r="Y365" s="40"/>
    </row>
    <row r="366" spans="24:25">
      <c r="X366" s="40"/>
      <c r="Y366" s="40"/>
    </row>
    <row r="367" spans="24:25">
      <c r="X367" s="40"/>
      <c r="Y367" s="40"/>
    </row>
    <row r="368" spans="24:25">
      <c r="X368" s="40"/>
      <c r="Y368" s="40"/>
    </row>
    <row r="369" spans="24:25">
      <c r="X369" s="40"/>
      <c r="Y369" s="40"/>
    </row>
    <row r="370" spans="24:25">
      <c r="X370" s="40"/>
      <c r="Y370" s="40"/>
    </row>
    <row r="371" spans="24:25">
      <c r="X371" s="40"/>
      <c r="Y371" s="40"/>
    </row>
    <row r="372" spans="24:25">
      <c r="X372" s="40"/>
      <c r="Y372" s="40"/>
    </row>
    <row r="373" spans="24:25">
      <c r="X373" s="40"/>
      <c r="Y373" s="40"/>
    </row>
    <row r="374" spans="24:25">
      <c r="X374" s="40"/>
      <c r="Y374" s="40"/>
    </row>
    <row r="375" spans="24:25">
      <c r="X375" s="40"/>
      <c r="Y375" s="40"/>
    </row>
    <row r="376" spans="24:25">
      <c r="X376" s="40"/>
      <c r="Y376" s="40"/>
    </row>
    <row r="377" spans="24:25">
      <c r="X377" s="40"/>
      <c r="Y377" s="40"/>
    </row>
    <row r="378" spans="24:25">
      <c r="X378" s="40"/>
      <c r="Y378" s="40"/>
    </row>
    <row r="379" spans="24:25">
      <c r="X379" s="40"/>
      <c r="Y379" s="40"/>
    </row>
    <row r="380" spans="24:25">
      <c r="X380" s="40"/>
      <c r="Y380" s="40"/>
    </row>
    <row r="381" spans="24:25">
      <c r="X381" s="40"/>
      <c r="Y381" s="40"/>
    </row>
    <row r="382" spans="24:25">
      <c r="X382" s="40"/>
      <c r="Y382" s="40"/>
    </row>
    <row r="383" spans="24:25">
      <c r="X383" s="40"/>
      <c r="Y383" s="40"/>
    </row>
    <row r="384" spans="24:25">
      <c r="X384" s="40"/>
      <c r="Y384" s="40"/>
    </row>
    <row r="385" spans="24:25">
      <c r="X385" s="40"/>
      <c r="Y385" s="40"/>
    </row>
    <row r="386" spans="24:25">
      <c r="X386" s="40"/>
      <c r="Y386" s="40"/>
    </row>
    <row r="387" spans="24:25">
      <c r="X387" s="40"/>
      <c r="Y387" s="40"/>
    </row>
    <row r="388" spans="24:25">
      <c r="X388" s="40"/>
      <c r="Y388" s="40"/>
    </row>
    <row r="389" spans="24:25">
      <c r="X389" s="40"/>
      <c r="Y389" s="40"/>
    </row>
    <row r="390" spans="24:25">
      <c r="X390" s="40"/>
      <c r="Y390" s="40"/>
    </row>
    <row r="391" spans="24:25">
      <c r="X391" s="40"/>
      <c r="Y391" s="40"/>
    </row>
    <row r="392" spans="24:25">
      <c r="X392" s="40"/>
      <c r="Y392" s="40"/>
    </row>
    <row r="393" spans="24:25">
      <c r="X393" s="40"/>
      <c r="Y393" s="40"/>
    </row>
    <row r="394" spans="24:25">
      <c r="X394" s="40"/>
      <c r="Y394" s="40"/>
    </row>
    <row r="395" spans="24:25">
      <c r="X395" s="40"/>
      <c r="Y395" s="40"/>
    </row>
    <row r="396" spans="24:25">
      <c r="X396" s="40"/>
      <c r="Y396" s="40"/>
    </row>
    <row r="397" spans="24:25">
      <c r="X397" s="40"/>
      <c r="Y397" s="40"/>
    </row>
    <row r="398" spans="24:25">
      <c r="X398" s="40"/>
      <c r="Y398" s="40"/>
    </row>
    <row r="399" spans="24:25">
      <c r="X399" s="40"/>
      <c r="Y399" s="40"/>
    </row>
    <row r="400" spans="24:25">
      <c r="X400" s="40"/>
      <c r="Y400" s="40"/>
    </row>
    <row r="401" spans="24:25">
      <c r="X401" s="40"/>
      <c r="Y401" s="40"/>
    </row>
    <row r="402" spans="24:25">
      <c r="X402" s="40"/>
      <c r="Y402" s="40"/>
    </row>
    <row r="403" spans="24:25">
      <c r="X403" s="40"/>
      <c r="Y403" s="40"/>
    </row>
    <row r="404" spans="24:25">
      <c r="X404" s="40"/>
      <c r="Y404" s="40"/>
    </row>
    <row r="405" spans="24:25">
      <c r="X405" s="40"/>
      <c r="Y405" s="40"/>
    </row>
    <row r="406" spans="24:25">
      <c r="X406" s="40"/>
      <c r="Y406" s="40"/>
    </row>
    <row r="407" spans="24:25">
      <c r="X407" s="40"/>
      <c r="Y407" s="40"/>
    </row>
    <row r="408" spans="24:25">
      <c r="X408" s="40"/>
      <c r="Y408" s="40"/>
    </row>
    <row r="409" spans="24:25">
      <c r="X409" s="40"/>
      <c r="Y409" s="40"/>
    </row>
    <row r="410" spans="24:25">
      <c r="X410" s="40"/>
      <c r="Y410" s="40"/>
    </row>
    <row r="411" spans="24:25">
      <c r="X411" s="40"/>
      <c r="Y411" s="40"/>
    </row>
    <row r="412" spans="24:25">
      <c r="X412" s="40"/>
      <c r="Y412" s="40"/>
    </row>
    <row r="413" spans="24:25">
      <c r="X413" s="40"/>
      <c r="Y413" s="40"/>
    </row>
    <row r="414" spans="24:25">
      <c r="X414" s="40"/>
      <c r="Y414" s="40"/>
    </row>
    <row r="415" spans="24:25">
      <c r="X415" s="40"/>
      <c r="Y415" s="40"/>
    </row>
    <row r="416" spans="24:25">
      <c r="X416" s="40"/>
      <c r="Y416" s="40"/>
    </row>
    <row r="417" spans="24:25">
      <c r="X417" s="40"/>
      <c r="Y417" s="40"/>
    </row>
    <row r="418" spans="24:25">
      <c r="X418" s="40"/>
      <c r="Y418" s="40"/>
    </row>
    <row r="419" spans="24:25">
      <c r="X419" s="40"/>
      <c r="Y419" s="40"/>
    </row>
    <row r="420" spans="24:25">
      <c r="X420" s="40"/>
      <c r="Y420" s="40"/>
    </row>
    <row r="421" spans="24:25">
      <c r="X421" s="40"/>
      <c r="Y421" s="40"/>
    </row>
    <row r="422" spans="24:25">
      <c r="X422" s="40"/>
      <c r="Y422" s="40"/>
    </row>
    <row r="423" spans="24:25">
      <c r="X423" s="40"/>
      <c r="Y423" s="40"/>
    </row>
    <row r="424" spans="24:25">
      <c r="X424" s="40"/>
      <c r="Y424" s="40"/>
    </row>
    <row r="425" spans="24:25">
      <c r="X425" s="40"/>
      <c r="Y425" s="40"/>
    </row>
    <row r="426" spans="24:25">
      <c r="X426" s="40"/>
      <c r="Y426" s="40"/>
    </row>
    <row r="427" spans="24:25">
      <c r="X427" s="40"/>
      <c r="Y427" s="40"/>
    </row>
    <row r="428" spans="24:25">
      <c r="X428" s="40"/>
      <c r="Y428" s="40"/>
    </row>
    <row r="429" spans="24:25">
      <c r="X429" s="40"/>
      <c r="Y429" s="40"/>
    </row>
    <row r="430" spans="24:25">
      <c r="X430" s="40"/>
      <c r="Y430" s="40"/>
    </row>
    <row r="431" spans="24:25">
      <c r="X431" s="40"/>
      <c r="Y431" s="40"/>
    </row>
    <row r="432" spans="24:25">
      <c r="X432" s="40"/>
      <c r="Y432" s="40"/>
    </row>
    <row r="433" spans="24:25">
      <c r="X433" s="40"/>
      <c r="Y433" s="40"/>
    </row>
    <row r="434" spans="24:25">
      <c r="X434" s="40"/>
      <c r="Y434" s="40"/>
    </row>
    <row r="435" spans="24:25">
      <c r="X435" s="40"/>
      <c r="Y435" s="40"/>
    </row>
    <row r="436" spans="24:25">
      <c r="X436" s="40"/>
      <c r="Y436" s="40"/>
    </row>
    <row r="437" spans="24:25">
      <c r="X437" s="40"/>
      <c r="Y437" s="40"/>
    </row>
    <row r="438" spans="24:25">
      <c r="X438" s="40"/>
      <c r="Y438" s="40"/>
    </row>
    <row r="439" spans="24:25">
      <c r="X439" s="40"/>
      <c r="Y439" s="40"/>
    </row>
    <row r="440" spans="24:25">
      <c r="X440" s="40"/>
      <c r="Y440" s="40"/>
    </row>
    <row r="441" spans="24:25">
      <c r="X441" s="40"/>
      <c r="Y441" s="40"/>
    </row>
    <row r="442" spans="24:25">
      <c r="X442" s="40"/>
      <c r="Y442" s="40"/>
    </row>
    <row r="443" spans="24:25">
      <c r="X443" s="40"/>
      <c r="Y443" s="40"/>
    </row>
    <row r="444" spans="24:25">
      <c r="X444" s="40"/>
      <c r="Y444" s="40"/>
    </row>
    <row r="445" spans="24:25">
      <c r="X445" s="40"/>
      <c r="Y445" s="40"/>
    </row>
    <row r="446" spans="24:25">
      <c r="X446" s="40"/>
      <c r="Y446" s="40"/>
    </row>
    <row r="447" spans="24:25">
      <c r="X447" s="40"/>
      <c r="Y447" s="40"/>
    </row>
    <row r="448" spans="24:25">
      <c r="X448" s="40"/>
      <c r="Y448" s="40"/>
    </row>
    <row r="449" spans="24:25">
      <c r="X449" s="40"/>
      <c r="Y449" s="40"/>
    </row>
    <row r="450" spans="24:25">
      <c r="X450" s="40"/>
      <c r="Y450" s="40"/>
    </row>
    <row r="451" spans="24:25">
      <c r="X451" s="40"/>
      <c r="Y451" s="40"/>
    </row>
    <row r="452" spans="24:25">
      <c r="X452" s="40"/>
      <c r="Y452" s="40"/>
    </row>
    <row r="453" spans="24:25">
      <c r="X453" s="40"/>
      <c r="Y453" s="40"/>
    </row>
    <row r="454" spans="24:25">
      <c r="X454" s="40"/>
      <c r="Y454" s="40"/>
    </row>
    <row r="455" spans="24:25">
      <c r="X455" s="40"/>
      <c r="Y455" s="40"/>
    </row>
    <row r="456" spans="24:25">
      <c r="X456" s="40"/>
      <c r="Y456" s="40"/>
    </row>
    <row r="457" spans="24:25">
      <c r="X457" s="40"/>
      <c r="Y457" s="40"/>
    </row>
    <row r="458" spans="24:25">
      <c r="X458" s="40"/>
      <c r="Y458" s="40"/>
    </row>
    <row r="459" spans="24:25">
      <c r="X459" s="40"/>
      <c r="Y459" s="40"/>
    </row>
    <row r="460" spans="24:25">
      <c r="X460" s="40"/>
      <c r="Y460" s="40"/>
    </row>
    <row r="461" spans="24:25">
      <c r="X461" s="40"/>
      <c r="Y461" s="40"/>
    </row>
    <row r="462" spans="24:25">
      <c r="X462" s="40"/>
      <c r="Y462" s="40"/>
    </row>
    <row r="463" spans="24:25">
      <c r="X463" s="40"/>
      <c r="Y463" s="40"/>
    </row>
    <row r="464" spans="24:25">
      <c r="X464" s="40"/>
      <c r="Y464" s="40"/>
    </row>
    <row r="465" spans="24:25">
      <c r="X465" s="40"/>
      <c r="Y465" s="40"/>
    </row>
    <row r="466" spans="24:25">
      <c r="X466" s="40"/>
      <c r="Y466" s="40"/>
    </row>
    <row r="467" spans="24:25">
      <c r="X467" s="40"/>
      <c r="Y467" s="40"/>
    </row>
    <row r="468" spans="24:25">
      <c r="X468" s="40"/>
      <c r="Y468" s="40"/>
    </row>
    <row r="469" spans="24:25">
      <c r="X469" s="40"/>
      <c r="Y469" s="40"/>
    </row>
    <row r="470" spans="24:25">
      <c r="X470" s="40"/>
      <c r="Y470" s="40"/>
    </row>
    <row r="471" spans="24:25">
      <c r="X471" s="40"/>
      <c r="Y471" s="40"/>
    </row>
    <row r="472" spans="24:25">
      <c r="X472" s="40"/>
      <c r="Y472" s="40"/>
    </row>
    <row r="473" spans="24:25">
      <c r="X473" s="40"/>
      <c r="Y473" s="40"/>
    </row>
    <row r="474" spans="24:25">
      <c r="X474" s="40"/>
      <c r="Y474" s="40"/>
    </row>
    <row r="475" spans="24:25">
      <c r="X475" s="40"/>
      <c r="Y475" s="40"/>
    </row>
    <row r="476" spans="24:25">
      <c r="X476" s="40"/>
      <c r="Y476" s="40"/>
    </row>
    <row r="477" spans="24:25">
      <c r="X477" s="40"/>
      <c r="Y477" s="40"/>
    </row>
    <row r="478" spans="24:25">
      <c r="X478" s="40"/>
      <c r="Y478" s="40"/>
    </row>
    <row r="479" spans="24:25">
      <c r="X479" s="40"/>
      <c r="Y479" s="40"/>
    </row>
    <row r="480" spans="24:25">
      <c r="X480" s="40"/>
      <c r="Y480" s="40"/>
    </row>
    <row r="481" spans="24:25">
      <c r="X481" s="40"/>
      <c r="Y481" s="40"/>
    </row>
    <row r="482" spans="24:25">
      <c r="X482" s="40"/>
      <c r="Y482" s="40"/>
    </row>
    <row r="483" spans="24:25">
      <c r="X483" s="40"/>
      <c r="Y483" s="40"/>
    </row>
    <row r="484" spans="24:25">
      <c r="X484" s="40"/>
      <c r="Y484" s="40"/>
    </row>
    <row r="485" spans="24:25">
      <c r="X485" s="40"/>
      <c r="Y485" s="40"/>
    </row>
    <row r="486" spans="24:25">
      <c r="X486" s="40"/>
      <c r="Y486" s="40"/>
    </row>
    <row r="487" spans="24:25">
      <c r="X487" s="40"/>
      <c r="Y487" s="40"/>
    </row>
    <row r="488" spans="24:25">
      <c r="X488" s="40"/>
      <c r="Y488" s="40"/>
    </row>
    <row r="489" spans="24:25">
      <c r="X489" s="40"/>
      <c r="Y489" s="40"/>
    </row>
    <row r="490" spans="24:25">
      <c r="X490" s="40"/>
      <c r="Y490" s="40"/>
    </row>
    <row r="491" spans="24:25">
      <c r="X491" s="40"/>
      <c r="Y491" s="40"/>
    </row>
    <row r="492" spans="24:25">
      <c r="X492" s="40"/>
      <c r="Y492" s="40"/>
    </row>
    <row r="493" spans="24:25">
      <c r="X493" s="40"/>
      <c r="Y493" s="40"/>
    </row>
    <row r="494" spans="24:25">
      <c r="X494" s="40"/>
      <c r="Y494" s="40"/>
    </row>
    <row r="495" spans="24:25">
      <c r="X495" s="40"/>
      <c r="Y495" s="40"/>
    </row>
    <row r="496" spans="24:25">
      <c r="X496" s="40"/>
      <c r="Y496" s="40"/>
    </row>
    <row r="497" spans="24:25">
      <c r="X497" s="40"/>
      <c r="Y497" s="40"/>
    </row>
    <row r="498" spans="24:25">
      <c r="X498" s="40"/>
      <c r="Y498" s="40"/>
    </row>
    <row r="499" spans="24:25">
      <c r="X499" s="40"/>
      <c r="Y499" s="40"/>
    </row>
    <row r="500" spans="24:25">
      <c r="X500" s="40"/>
      <c r="Y500" s="40"/>
    </row>
    <row r="501" spans="24:25">
      <c r="X501" s="40"/>
      <c r="Y501" s="40"/>
    </row>
    <row r="502" spans="24:25">
      <c r="X502" s="40"/>
      <c r="Y502" s="40"/>
    </row>
    <row r="503" spans="24:25">
      <c r="X503" s="40"/>
      <c r="Y503" s="40"/>
    </row>
    <row r="504" spans="24:25">
      <c r="X504" s="40"/>
      <c r="Y504" s="40"/>
    </row>
    <row r="505" spans="24:25">
      <c r="X505" s="40"/>
      <c r="Y505" s="40"/>
    </row>
    <row r="506" spans="24:25">
      <c r="X506" s="40"/>
      <c r="Y506" s="40"/>
    </row>
    <row r="507" spans="24:25">
      <c r="X507" s="40"/>
      <c r="Y507" s="40"/>
    </row>
    <row r="508" spans="24:25">
      <c r="X508" s="40"/>
      <c r="Y508" s="40"/>
    </row>
    <row r="509" spans="24:25">
      <c r="X509" s="40"/>
      <c r="Y509" s="40"/>
    </row>
    <row r="510" spans="24:25">
      <c r="X510" s="40"/>
      <c r="Y510" s="40"/>
    </row>
    <row r="511" spans="24:25">
      <c r="X511" s="40"/>
      <c r="Y511" s="40"/>
    </row>
    <row r="512" spans="24:25">
      <c r="X512" s="40"/>
      <c r="Y512" s="40"/>
    </row>
    <row r="513" spans="24:25">
      <c r="X513" s="40"/>
      <c r="Y513" s="40"/>
    </row>
    <row r="514" spans="24:25">
      <c r="X514" s="40"/>
      <c r="Y514" s="40"/>
    </row>
    <row r="515" spans="24:25">
      <c r="X515" s="40"/>
      <c r="Y515" s="40"/>
    </row>
    <row r="516" spans="24:25">
      <c r="X516" s="40"/>
      <c r="Y516" s="40"/>
    </row>
    <row r="517" spans="24:25">
      <c r="X517" s="40"/>
      <c r="Y517" s="40"/>
    </row>
    <row r="518" spans="24:25">
      <c r="X518" s="40"/>
      <c r="Y518" s="40"/>
    </row>
    <row r="519" spans="24:25">
      <c r="X519" s="40"/>
      <c r="Y519" s="40"/>
    </row>
    <row r="520" spans="24:25">
      <c r="X520" s="40"/>
      <c r="Y520" s="40"/>
    </row>
    <row r="521" spans="24:25">
      <c r="X521" s="40"/>
      <c r="Y521" s="40"/>
    </row>
    <row r="522" spans="24:25">
      <c r="X522" s="40"/>
      <c r="Y522" s="40"/>
    </row>
    <row r="523" spans="24:25">
      <c r="X523" s="40"/>
      <c r="Y523" s="40"/>
    </row>
    <row r="524" spans="24:25">
      <c r="X524" s="40"/>
      <c r="Y524" s="40"/>
    </row>
    <row r="525" spans="24:25">
      <c r="X525" s="40"/>
      <c r="Y525" s="40"/>
    </row>
    <row r="526" spans="24:25">
      <c r="X526" s="40"/>
      <c r="Y526" s="40"/>
    </row>
    <row r="527" spans="24:25">
      <c r="X527" s="40"/>
      <c r="Y527" s="40"/>
    </row>
    <row r="528" spans="24:25">
      <c r="X528" s="40"/>
      <c r="Y528" s="40"/>
    </row>
    <row r="529" spans="24:25">
      <c r="X529" s="40"/>
      <c r="Y529" s="40"/>
    </row>
    <row r="530" spans="24:25">
      <c r="X530" s="40"/>
      <c r="Y530" s="40"/>
    </row>
    <row r="531" spans="24:25">
      <c r="X531" s="40"/>
      <c r="Y531" s="40"/>
    </row>
    <row r="532" spans="24:25">
      <c r="X532" s="40"/>
      <c r="Y532" s="40"/>
    </row>
    <row r="533" spans="24:25">
      <c r="X533" s="40"/>
      <c r="Y533" s="40"/>
    </row>
    <row r="534" spans="24:25">
      <c r="X534" s="40"/>
      <c r="Y534" s="40"/>
    </row>
    <row r="535" spans="24:25">
      <c r="X535" s="40"/>
      <c r="Y535" s="40"/>
    </row>
    <row r="536" spans="24:25">
      <c r="X536" s="40"/>
      <c r="Y536" s="40"/>
    </row>
    <row r="537" spans="24:25">
      <c r="X537" s="40"/>
      <c r="Y537" s="40"/>
    </row>
    <row r="538" spans="24:25">
      <c r="X538" s="40"/>
      <c r="Y538" s="40"/>
    </row>
    <row r="539" spans="24:25">
      <c r="X539" s="40"/>
      <c r="Y539" s="40"/>
    </row>
    <row r="540" spans="24:25">
      <c r="X540" s="40"/>
      <c r="Y540" s="40"/>
    </row>
    <row r="541" spans="24:25">
      <c r="X541" s="40"/>
      <c r="Y541" s="40"/>
    </row>
    <row r="542" spans="24:25">
      <c r="X542" s="40"/>
      <c r="Y542" s="40"/>
    </row>
    <row r="543" spans="24:25">
      <c r="X543" s="40"/>
      <c r="Y543" s="40"/>
    </row>
    <row r="544" spans="24:25">
      <c r="X544" s="40"/>
      <c r="Y544" s="40"/>
    </row>
    <row r="545" spans="24:25">
      <c r="X545" s="40"/>
      <c r="Y545" s="40"/>
    </row>
    <row r="546" spans="24:25">
      <c r="X546" s="40"/>
      <c r="Y546" s="40"/>
    </row>
    <row r="547" spans="24:25">
      <c r="X547" s="40"/>
      <c r="Y547" s="40"/>
    </row>
    <row r="548" spans="24:25">
      <c r="X548" s="40"/>
      <c r="Y548" s="40"/>
    </row>
    <row r="549" spans="24:25">
      <c r="X549" s="40"/>
      <c r="Y549" s="40"/>
    </row>
    <row r="550" spans="24:25">
      <c r="X550" s="40"/>
      <c r="Y550" s="40"/>
    </row>
    <row r="551" spans="24:25">
      <c r="X551" s="40"/>
      <c r="Y551" s="40"/>
    </row>
    <row r="552" spans="24:25">
      <c r="X552" s="40"/>
      <c r="Y552" s="40"/>
    </row>
    <row r="553" spans="24:25">
      <c r="X553" s="40"/>
      <c r="Y553" s="40"/>
    </row>
    <row r="554" spans="24:25">
      <c r="X554" s="40"/>
      <c r="Y554" s="40"/>
    </row>
    <row r="555" spans="24:25">
      <c r="X555" s="40"/>
      <c r="Y555" s="40"/>
    </row>
    <row r="556" spans="24:25">
      <c r="X556" s="40"/>
      <c r="Y556" s="40"/>
    </row>
    <row r="557" spans="24:25">
      <c r="X557" s="40"/>
      <c r="Y557" s="40"/>
    </row>
    <row r="558" spans="24:25">
      <c r="X558" s="40"/>
      <c r="Y558" s="40"/>
    </row>
    <row r="559" spans="24:25">
      <c r="X559" s="40"/>
      <c r="Y559" s="40"/>
    </row>
    <row r="560" spans="24:25">
      <c r="X560" s="40"/>
      <c r="Y560" s="40"/>
    </row>
    <row r="561" spans="24:25">
      <c r="X561" s="40"/>
      <c r="Y561" s="40"/>
    </row>
    <row r="562" spans="24:25">
      <c r="X562" s="40"/>
      <c r="Y562" s="40"/>
    </row>
    <row r="563" spans="24:25">
      <c r="X563" s="40"/>
      <c r="Y563" s="40"/>
    </row>
    <row r="564" spans="24:25">
      <c r="X564" s="40"/>
      <c r="Y564" s="40"/>
    </row>
    <row r="565" spans="24:25">
      <c r="X565" s="40"/>
      <c r="Y565" s="40"/>
    </row>
    <row r="566" spans="24:25">
      <c r="X566" s="40"/>
      <c r="Y566" s="40"/>
    </row>
    <row r="567" spans="24:25">
      <c r="X567" s="40"/>
      <c r="Y567" s="40"/>
    </row>
    <row r="568" spans="24:25">
      <c r="X568" s="40"/>
      <c r="Y568" s="40"/>
    </row>
    <row r="569" spans="24:25">
      <c r="X569" s="40"/>
      <c r="Y569" s="40"/>
    </row>
    <row r="570" spans="24:25">
      <c r="X570" s="40"/>
      <c r="Y570" s="40"/>
    </row>
    <row r="571" spans="24:25">
      <c r="X571" s="40"/>
      <c r="Y571" s="40"/>
    </row>
    <row r="572" spans="24:25">
      <c r="X572" s="40"/>
      <c r="Y572" s="40"/>
    </row>
    <row r="573" spans="24:25">
      <c r="X573" s="40"/>
      <c r="Y573" s="40"/>
    </row>
    <row r="574" spans="24:25">
      <c r="X574" s="40"/>
      <c r="Y574" s="40"/>
    </row>
    <row r="575" spans="24:25">
      <c r="X575" s="40"/>
      <c r="Y575" s="40"/>
    </row>
    <row r="576" spans="24:25">
      <c r="X576" s="40"/>
      <c r="Y576" s="40"/>
    </row>
    <row r="577" spans="24:25">
      <c r="X577" s="40"/>
      <c r="Y577" s="40"/>
    </row>
    <row r="578" spans="24:25">
      <c r="X578" s="40"/>
      <c r="Y578" s="40"/>
    </row>
    <row r="579" spans="24:25">
      <c r="X579" s="40"/>
      <c r="Y579" s="40"/>
    </row>
    <row r="580" spans="24:25">
      <c r="X580" s="40"/>
      <c r="Y580" s="40"/>
    </row>
    <row r="581" spans="24:25">
      <c r="X581" s="40"/>
      <c r="Y581" s="40"/>
    </row>
    <row r="582" spans="24:25">
      <c r="X582" s="40"/>
      <c r="Y582" s="40"/>
    </row>
    <row r="583" spans="24:25">
      <c r="X583" s="40"/>
      <c r="Y583" s="40"/>
    </row>
    <row r="584" spans="24:25">
      <c r="X584" s="40"/>
      <c r="Y584" s="40"/>
    </row>
    <row r="585" spans="24:25">
      <c r="X585" s="40"/>
      <c r="Y585" s="40"/>
    </row>
    <row r="586" spans="24:25">
      <c r="X586" s="40"/>
      <c r="Y586" s="40"/>
    </row>
    <row r="587" spans="24:25">
      <c r="X587" s="40"/>
      <c r="Y587" s="40"/>
    </row>
    <row r="588" spans="24:25">
      <c r="X588" s="40"/>
      <c r="Y588" s="40"/>
    </row>
    <row r="589" spans="24:25">
      <c r="X589" s="40"/>
      <c r="Y589" s="40"/>
    </row>
    <row r="590" spans="24:25">
      <c r="X590" s="40"/>
      <c r="Y590" s="40"/>
    </row>
    <row r="591" spans="24:25">
      <c r="X591" s="40"/>
      <c r="Y591" s="40"/>
    </row>
    <row r="592" spans="24:25">
      <c r="X592" s="40"/>
      <c r="Y592" s="40"/>
    </row>
    <row r="593" spans="24:25">
      <c r="X593" s="40"/>
      <c r="Y593" s="40"/>
    </row>
    <row r="594" spans="24:25">
      <c r="X594" s="40"/>
      <c r="Y594" s="40"/>
    </row>
    <row r="595" spans="24:25">
      <c r="X595" s="40"/>
      <c r="Y595" s="40"/>
    </row>
    <row r="596" spans="24:25">
      <c r="X596" s="40"/>
      <c r="Y596" s="40"/>
    </row>
    <row r="597" spans="24:25">
      <c r="X597" s="40"/>
      <c r="Y597" s="40"/>
    </row>
    <row r="598" spans="24:25">
      <c r="X598" s="40"/>
      <c r="Y598" s="40"/>
    </row>
    <row r="599" spans="24:25">
      <c r="X599" s="40"/>
      <c r="Y599" s="40"/>
    </row>
    <row r="600" spans="24:25">
      <c r="X600" s="40"/>
      <c r="Y600" s="40"/>
    </row>
    <row r="601" spans="24:25">
      <c r="X601" s="40"/>
      <c r="Y601" s="40"/>
    </row>
    <row r="602" spans="24:25">
      <c r="X602" s="40"/>
      <c r="Y602" s="40"/>
    </row>
    <row r="603" spans="24:25">
      <c r="X603" s="40"/>
      <c r="Y603" s="40"/>
    </row>
    <row r="604" spans="24:25">
      <c r="X604" s="40"/>
      <c r="Y604" s="40"/>
    </row>
    <row r="605" spans="24:25">
      <c r="X605" s="40"/>
      <c r="Y605" s="40"/>
    </row>
    <row r="606" spans="24:25">
      <c r="X606" s="40"/>
      <c r="Y606" s="40"/>
    </row>
    <row r="607" spans="24:25">
      <c r="X607" s="40"/>
      <c r="Y607" s="40"/>
    </row>
    <row r="608" spans="24:25">
      <c r="X608" s="40"/>
      <c r="Y608" s="40"/>
    </row>
    <row r="609" spans="24:25">
      <c r="X609" s="40"/>
      <c r="Y609" s="40"/>
    </row>
    <row r="610" spans="24:25">
      <c r="X610" s="40"/>
      <c r="Y610" s="40"/>
    </row>
    <row r="611" spans="24:25">
      <c r="X611" s="40"/>
      <c r="Y611" s="40"/>
    </row>
    <row r="612" spans="24:25">
      <c r="X612" s="40"/>
      <c r="Y612" s="40"/>
    </row>
    <row r="613" spans="24:25">
      <c r="X613" s="40"/>
      <c r="Y613" s="40"/>
    </row>
    <row r="614" spans="24:25">
      <c r="X614" s="40"/>
      <c r="Y614" s="40"/>
    </row>
    <row r="615" spans="24:25">
      <c r="X615" s="40"/>
      <c r="Y615" s="40"/>
    </row>
    <row r="616" spans="24:25">
      <c r="X616" s="40"/>
      <c r="Y616" s="40"/>
    </row>
    <row r="617" spans="24:25">
      <c r="X617" s="40"/>
      <c r="Y617" s="40"/>
    </row>
    <row r="618" spans="24:25">
      <c r="X618" s="40"/>
      <c r="Y618" s="40"/>
    </row>
    <row r="619" spans="24:25">
      <c r="X619" s="40"/>
      <c r="Y619" s="40"/>
    </row>
    <row r="620" spans="24:25">
      <c r="X620" s="40"/>
      <c r="Y620" s="40"/>
    </row>
    <row r="621" spans="24:25">
      <c r="X621" s="40"/>
      <c r="Y621" s="40"/>
    </row>
    <row r="622" spans="24:25">
      <c r="X622" s="40"/>
      <c r="Y622" s="40"/>
    </row>
    <row r="623" spans="24:25">
      <c r="X623" s="40"/>
      <c r="Y623" s="40"/>
    </row>
    <row r="624" spans="24:25">
      <c r="X624" s="40"/>
      <c r="Y624" s="40"/>
    </row>
    <row r="625" spans="24:25">
      <c r="X625" s="40"/>
      <c r="Y625" s="40"/>
    </row>
    <row r="626" spans="24:25">
      <c r="X626" s="40"/>
      <c r="Y626" s="40"/>
    </row>
    <row r="627" spans="24:25">
      <c r="X627" s="40"/>
      <c r="Y627" s="40"/>
    </row>
    <row r="628" spans="24:25">
      <c r="X628" s="40"/>
      <c r="Y628" s="40"/>
    </row>
    <row r="629" spans="24:25">
      <c r="X629" s="40"/>
      <c r="Y629" s="40"/>
    </row>
    <row r="630" spans="24:25">
      <c r="X630" s="40"/>
      <c r="Y630" s="40"/>
    </row>
    <row r="631" spans="24:25">
      <c r="X631" s="40"/>
      <c r="Y631" s="40"/>
    </row>
    <row r="632" spans="24:25">
      <c r="X632" s="40"/>
      <c r="Y632" s="40"/>
    </row>
    <row r="633" spans="24:25">
      <c r="X633" s="40"/>
      <c r="Y633" s="40"/>
    </row>
    <row r="634" spans="24:25">
      <c r="X634" s="40"/>
      <c r="Y634" s="40"/>
    </row>
    <row r="635" spans="24:25">
      <c r="X635" s="40"/>
      <c r="Y635" s="40"/>
    </row>
    <row r="636" spans="24:25">
      <c r="X636" s="40"/>
      <c r="Y636" s="40"/>
    </row>
    <row r="637" spans="24:25">
      <c r="X637" s="40"/>
      <c r="Y637" s="40"/>
    </row>
    <row r="638" spans="24:25">
      <c r="X638" s="40"/>
      <c r="Y638" s="40"/>
    </row>
    <row r="639" spans="24:25">
      <c r="X639" s="40"/>
      <c r="Y639" s="40"/>
    </row>
    <row r="640" spans="24:25">
      <c r="X640" s="40"/>
      <c r="Y640" s="40"/>
    </row>
    <row r="641" spans="24:25">
      <c r="X641" s="40"/>
      <c r="Y641" s="40"/>
    </row>
    <row r="642" spans="24:25">
      <c r="X642" s="40"/>
      <c r="Y642" s="40"/>
    </row>
    <row r="643" spans="24:25">
      <c r="X643" s="40"/>
      <c r="Y643" s="40"/>
    </row>
    <row r="644" spans="24:25">
      <c r="X644" s="40"/>
      <c r="Y644" s="40"/>
    </row>
    <row r="645" spans="24:25">
      <c r="X645" s="40"/>
      <c r="Y645" s="40"/>
    </row>
    <row r="646" spans="24:25">
      <c r="X646" s="40"/>
      <c r="Y646" s="40"/>
    </row>
    <row r="647" spans="24:25">
      <c r="X647" s="40"/>
      <c r="Y647" s="40"/>
    </row>
    <row r="648" spans="24:25">
      <c r="X648" s="40"/>
      <c r="Y648" s="40"/>
    </row>
    <row r="649" spans="24:25">
      <c r="X649" s="40"/>
      <c r="Y649" s="40"/>
    </row>
    <row r="650" spans="24:25">
      <c r="X650" s="40"/>
      <c r="Y650" s="40"/>
    </row>
    <row r="651" spans="24:25">
      <c r="X651" s="40"/>
      <c r="Y651" s="40"/>
    </row>
    <row r="652" spans="24:25">
      <c r="X652" s="40"/>
      <c r="Y652" s="40"/>
    </row>
    <row r="653" spans="24:25">
      <c r="X653" s="40"/>
      <c r="Y653" s="40"/>
    </row>
    <row r="654" spans="24:25">
      <c r="X654" s="40"/>
      <c r="Y654" s="40"/>
    </row>
    <row r="655" spans="24:25">
      <c r="X655" s="40"/>
      <c r="Y655" s="40"/>
    </row>
    <row r="656" spans="24:25">
      <c r="X656" s="40"/>
      <c r="Y656" s="40"/>
    </row>
    <row r="657" spans="24:25">
      <c r="X657" s="40"/>
      <c r="Y657" s="40"/>
    </row>
    <row r="658" spans="24:25">
      <c r="X658" s="40"/>
      <c r="Y658" s="40"/>
    </row>
    <row r="659" spans="24:25">
      <c r="X659" s="40"/>
      <c r="Y659" s="40"/>
    </row>
    <row r="660" spans="24:25">
      <c r="X660" s="40"/>
      <c r="Y660" s="40"/>
    </row>
    <row r="661" spans="24:25">
      <c r="X661" s="40"/>
      <c r="Y661" s="40"/>
    </row>
    <row r="662" spans="24:25">
      <c r="X662" s="40"/>
      <c r="Y662" s="40"/>
    </row>
    <row r="663" spans="24:25">
      <c r="X663" s="40"/>
      <c r="Y663" s="40"/>
    </row>
    <row r="664" spans="24:25">
      <c r="X664" s="40"/>
      <c r="Y664" s="40"/>
    </row>
    <row r="665" spans="24:25">
      <c r="X665" s="40"/>
      <c r="Y665" s="40"/>
    </row>
    <row r="666" spans="24:25">
      <c r="X666" s="40"/>
      <c r="Y666" s="40"/>
    </row>
    <row r="667" spans="24:25">
      <c r="X667" s="40"/>
      <c r="Y667" s="40"/>
    </row>
    <row r="668" spans="24:25">
      <c r="X668" s="40"/>
      <c r="Y668" s="40"/>
    </row>
    <row r="669" spans="24:25">
      <c r="X669" s="40"/>
      <c r="Y669" s="40"/>
    </row>
    <row r="670" spans="24:25">
      <c r="X670" s="40"/>
      <c r="Y670" s="40"/>
    </row>
    <row r="671" spans="24:25">
      <c r="X671" s="40"/>
      <c r="Y671" s="40"/>
    </row>
    <row r="672" spans="24:25">
      <c r="X672" s="40"/>
      <c r="Y672" s="40"/>
    </row>
    <row r="673" spans="24:25">
      <c r="X673" s="40"/>
      <c r="Y673" s="40"/>
    </row>
    <row r="674" spans="24:25">
      <c r="X674" s="40"/>
      <c r="Y674" s="40"/>
    </row>
    <row r="675" spans="24:25">
      <c r="X675" s="40"/>
      <c r="Y675" s="40"/>
    </row>
    <row r="676" spans="24:25">
      <c r="X676" s="40"/>
      <c r="Y676" s="40"/>
    </row>
    <row r="677" spans="24:25">
      <c r="X677" s="40"/>
      <c r="Y677" s="40"/>
    </row>
    <row r="678" spans="24:25">
      <c r="X678" s="40"/>
      <c r="Y678" s="40"/>
    </row>
    <row r="679" spans="24:25">
      <c r="X679" s="40"/>
      <c r="Y679" s="40"/>
    </row>
    <row r="680" spans="24:25">
      <c r="X680" s="40"/>
      <c r="Y680" s="40"/>
    </row>
    <row r="681" spans="24:25">
      <c r="X681" s="40"/>
      <c r="Y681" s="40"/>
    </row>
    <row r="682" spans="24:25">
      <c r="X682" s="40"/>
      <c r="Y682" s="40"/>
    </row>
    <row r="683" spans="24:25">
      <c r="X683" s="40"/>
      <c r="Y683" s="40"/>
    </row>
    <row r="684" spans="24:25">
      <c r="X684" s="40"/>
      <c r="Y684" s="40"/>
    </row>
    <row r="685" spans="24:25">
      <c r="X685" s="40"/>
      <c r="Y685" s="40"/>
    </row>
    <row r="686" spans="24:25">
      <c r="X686" s="40"/>
      <c r="Y686" s="40"/>
    </row>
    <row r="687" spans="24:25">
      <c r="X687" s="40"/>
      <c r="Y687" s="40"/>
    </row>
    <row r="688" spans="24:25">
      <c r="X688" s="40"/>
      <c r="Y688" s="40"/>
    </row>
    <row r="689" spans="24:25">
      <c r="X689" s="40"/>
      <c r="Y689" s="40"/>
    </row>
    <row r="690" spans="24:25">
      <c r="X690" s="40"/>
      <c r="Y690" s="40"/>
    </row>
    <row r="691" spans="24:25">
      <c r="X691" s="40"/>
      <c r="Y691" s="40"/>
    </row>
    <row r="692" spans="24:25">
      <c r="X692" s="40"/>
      <c r="Y692" s="40"/>
    </row>
    <row r="693" spans="24:25">
      <c r="X693" s="40"/>
      <c r="Y693" s="40"/>
    </row>
    <row r="694" spans="24:25">
      <c r="X694" s="40"/>
      <c r="Y694" s="40"/>
    </row>
    <row r="695" spans="24:25">
      <c r="X695" s="40"/>
      <c r="Y695" s="40"/>
    </row>
    <row r="696" spans="24:25">
      <c r="X696" s="40"/>
      <c r="Y696" s="40"/>
    </row>
    <row r="697" spans="24:25">
      <c r="X697" s="40"/>
      <c r="Y697" s="40"/>
    </row>
    <row r="698" spans="24:25">
      <c r="X698" s="40"/>
      <c r="Y698" s="40"/>
    </row>
    <row r="699" spans="24:25">
      <c r="X699" s="40"/>
      <c r="Y699" s="40"/>
    </row>
    <row r="700" spans="24:25">
      <c r="X700" s="40"/>
      <c r="Y700" s="40"/>
    </row>
    <row r="701" spans="24:25">
      <c r="X701" s="40"/>
      <c r="Y701" s="40"/>
    </row>
    <row r="702" spans="24:25">
      <c r="X702" s="40"/>
      <c r="Y702" s="40"/>
    </row>
    <row r="703" spans="24:25">
      <c r="X703" s="40"/>
      <c r="Y703" s="40"/>
    </row>
    <row r="704" spans="24:25">
      <c r="X704" s="40"/>
      <c r="Y704" s="40"/>
    </row>
    <row r="705" spans="24:25">
      <c r="X705" s="40"/>
      <c r="Y705" s="40"/>
    </row>
    <row r="706" spans="24:25">
      <c r="X706" s="40"/>
      <c r="Y706" s="40"/>
    </row>
    <row r="707" spans="24:25">
      <c r="X707" s="40"/>
      <c r="Y707" s="40"/>
    </row>
    <row r="708" spans="24:25">
      <c r="X708" s="40"/>
      <c r="Y708" s="40"/>
    </row>
    <row r="709" spans="24:25">
      <c r="X709" s="40"/>
      <c r="Y709" s="40"/>
    </row>
    <row r="710" spans="24:25">
      <c r="X710" s="40"/>
      <c r="Y710" s="40"/>
    </row>
    <row r="711" spans="24:25">
      <c r="X711" s="40"/>
      <c r="Y711" s="40"/>
    </row>
    <row r="712" spans="24:25">
      <c r="X712" s="40"/>
      <c r="Y712" s="40"/>
    </row>
    <row r="713" spans="24:25">
      <c r="X713" s="40"/>
      <c r="Y713" s="40"/>
    </row>
    <row r="714" spans="24:25">
      <c r="X714" s="40"/>
      <c r="Y714" s="40"/>
    </row>
    <row r="715" spans="24:25">
      <c r="X715" s="40"/>
      <c r="Y715" s="40"/>
    </row>
    <row r="716" spans="24:25">
      <c r="X716" s="40"/>
      <c r="Y716" s="40"/>
    </row>
    <row r="717" spans="24:25">
      <c r="X717" s="40"/>
      <c r="Y717" s="40"/>
    </row>
    <row r="718" spans="24:25">
      <c r="X718" s="40"/>
      <c r="Y718" s="40"/>
    </row>
    <row r="719" spans="24:25">
      <c r="X719" s="40"/>
      <c r="Y719" s="40"/>
    </row>
    <row r="720" spans="24:25">
      <c r="X720" s="40"/>
      <c r="Y720" s="40"/>
    </row>
    <row r="721" spans="24:25">
      <c r="X721" s="40"/>
      <c r="Y721" s="40"/>
    </row>
    <row r="722" spans="24:25">
      <c r="X722" s="40"/>
      <c r="Y722" s="40"/>
    </row>
    <row r="723" spans="24:25">
      <c r="X723" s="40"/>
      <c r="Y723" s="40"/>
    </row>
    <row r="724" spans="24:25">
      <c r="X724" s="40"/>
      <c r="Y724" s="40"/>
    </row>
    <row r="725" spans="24:25">
      <c r="X725" s="40"/>
      <c r="Y725" s="40"/>
    </row>
    <row r="726" spans="24:25">
      <c r="X726" s="40"/>
      <c r="Y726" s="40"/>
    </row>
    <row r="727" spans="24:25">
      <c r="X727" s="40"/>
      <c r="Y727" s="40"/>
    </row>
    <row r="728" spans="24:25">
      <c r="X728" s="40"/>
      <c r="Y728" s="40"/>
    </row>
    <row r="729" spans="24:25">
      <c r="X729" s="40"/>
      <c r="Y729" s="40"/>
    </row>
    <row r="730" spans="24:25">
      <c r="X730" s="40"/>
      <c r="Y730" s="40"/>
    </row>
    <row r="731" spans="24:25">
      <c r="X731" s="40"/>
      <c r="Y731" s="40"/>
    </row>
    <row r="732" spans="24:25">
      <c r="X732" s="40"/>
      <c r="Y732" s="40"/>
    </row>
    <row r="733" spans="24:25">
      <c r="X733" s="40"/>
      <c r="Y733" s="40"/>
    </row>
    <row r="734" spans="24:25">
      <c r="X734" s="40"/>
      <c r="Y734" s="40"/>
    </row>
    <row r="735" spans="24:25">
      <c r="X735" s="40"/>
      <c r="Y735" s="40"/>
    </row>
    <row r="736" spans="24:25">
      <c r="X736" s="40"/>
      <c r="Y736" s="40"/>
    </row>
    <row r="737" spans="24:25">
      <c r="X737" s="40"/>
      <c r="Y737" s="40"/>
    </row>
    <row r="738" spans="24:25">
      <c r="X738" s="40"/>
      <c r="Y738" s="40"/>
    </row>
    <row r="739" spans="24:25">
      <c r="X739" s="40"/>
      <c r="Y739" s="40"/>
    </row>
    <row r="740" spans="24:25">
      <c r="X740" s="40"/>
      <c r="Y740" s="40"/>
    </row>
    <row r="741" spans="24:25">
      <c r="X741" s="40"/>
      <c r="Y741" s="40"/>
    </row>
    <row r="742" spans="24:25">
      <c r="X742" s="40"/>
      <c r="Y742" s="40"/>
    </row>
    <row r="743" spans="24:25">
      <c r="X743" s="40"/>
      <c r="Y743" s="40"/>
    </row>
    <row r="744" spans="24:25">
      <c r="X744" s="40"/>
      <c r="Y744" s="40"/>
    </row>
    <row r="745" spans="24:25">
      <c r="X745" s="40"/>
      <c r="Y745" s="40"/>
    </row>
    <row r="746" spans="24:25">
      <c r="X746" s="40"/>
      <c r="Y746" s="40"/>
    </row>
    <row r="747" spans="24:25">
      <c r="X747" s="40"/>
      <c r="Y747" s="40"/>
    </row>
    <row r="748" spans="24:25">
      <c r="X748" s="40"/>
      <c r="Y748" s="40"/>
    </row>
    <row r="749" spans="24:25">
      <c r="X749" s="40"/>
      <c r="Y749" s="40"/>
    </row>
    <row r="750" spans="24:25">
      <c r="X750" s="40"/>
      <c r="Y750" s="40"/>
    </row>
    <row r="751" spans="24:25">
      <c r="X751" s="40"/>
      <c r="Y751" s="40"/>
    </row>
    <row r="752" spans="24:25">
      <c r="X752" s="40"/>
      <c r="Y752" s="40"/>
    </row>
    <row r="753" spans="24:25">
      <c r="X753" s="40"/>
      <c r="Y753" s="40"/>
    </row>
    <row r="754" spans="24:25">
      <c r="X754" s="40"/>
      <c r="Y754" s="40"/>
    </row>
    <row r="755" spans="24:25">
      <c r="X755" s="40"/>
      <c r="Y755" s="40"/>
    </row>
    <row r="756" spans="24:25">
      <c r="X756" s="40"/>
      <c r="Y756" s="40"/>
    </row>
    <row r="757" spans="24:25">
      <c r="X757" s="40"/>
      <c r="Y757" s="40"/>
    </row>
    <row r="758" spans="24:25">
      <c r="X758" s="40"/>
      <c r="Y758" s="40"/>
    </row>
    <row r="759" spans="24:25">
      <c r="X759" s="40"/>
      <c r="Y759" s="40"/>
    </row>
    <row r="760" spans="24:25">
      <c r="X760" s="40"/>
      <c r="Y760" s="40"/>
    </row>
    <row r="761" spans="24:25">
      <c r="X761" s="40"/>
      <c r="Y761" s="40"/>
    </row>
    <row r="762" spans="24:25">
      <c r="X762" s="40"/>
      <c r="Y762" s="40"/>
    </row>
    <row r="763" spans="24:25">
      <c r="X763" s="40"/>
      <c r="Y763" s="40"/>
    </row>
    <row r="764" spans="24:25">
      <c r="X764" s="40"/>
      <c r="Y764" s="40"/>
    </row>
    <row r="765" spans="24:25">
      <c r="X765" s="40"/>
      <c r="Y765" s="40"/>
    </row>
    <row r="766" spans="24:25">
      <c r="X766" s="40"/>
      <c r="Y766" s="40"/>
    </row>
    <row r="767" spans="24:25">
      <c r="X767" s="40"/>
      <c r="Y767" s="40"/>
    </row>
    <row r="768" spans="24:25">
      <c r="X768" s="40"/>
      <c r="Y768" s="40"/>
    </row>
    <row r="769" spans="24:25">
      <c r="X769" s="40"/>
      <c r="Y769" s="40"/>
    </row>
    <row r="770" spans="24:25">
      <c r="X770" s="40"/>
      <c r="Y770" s="40"/>
    </row>
    <row r="771" spans="24:25">
      <c r="X771" s="40"/>
      <c r="Y771" s="40"/>
    </row>
    <row r="772" spans="24:25">
      <c r="X772" s="40"/>
      <c r="Y772" s="40"/>
    </row>
    <row r="773" spans="24:25">
      <c r="X773" s="40"/>
      <c r="Y773" s="40"/>
    </row>
    <row r="774" spans="24:25">
      <c r="X774" s="40"/>
      <c r="Y774" s="40"/>
    </row>
    <row r="775" spans="24:25">
      <c r="X775" s="40"/>
      <c r="Y775" s="40"/>
    </row>
    <row r="776" spans="24:25">
      <c r="X776" s="40"/>
      <c r="Y776" s="40"/>
    </row>
    <row r="777" spans="24:25">
      <c r="X777" s="40"/>
      <c r="Y777" s="40"/>
    </row>
    <row r="778" spans="24:25">
      <c r="X778" s="40"/>
      <c r="Y778" s="40"/>
    </row>
    <row r="779" spans="24:25">
      <c r="X779" s="40"/>
      <c r="Y779" s="40"/>
    </row>
    <row r="780" spans="24:25">
      <c r="X780" s="40"/>
      <c r="Y780" s="40"/>
    </row>
    <row r="781" spans="24:25">
      <c r="X781" s="40"/>
      <c r="Y781" s="40"/>
    </row>
    <row r="782" spans="24:25">
      <c r="X782" s="40"/>
      <c r="Y782" s="40"/>
    </row>
    <row r="783" spans="24:25">
      <c r="X783" s="40"/>
      <c r="Y783" s="40"/>
    </row>
    <row r="784" spans="24:25">
      <c r="X784" s="40"/>
      <c r="Y784" s="40"/>
    </row>
    <row r="785" spans="24:25">
      <c r="X785" s="40"/>
      <c r="Y785" s="40"/>
    </row>
    <row r="786" spans="24:25">
      <c r="X786" s="40"/>
      <c r="Y786" s="40"/>
    </row>
    <row r="787" spans="24:25">
      <c r="X787" s="40"/>
      <c r="Y787" s="40"/>
    </row>
    <row r="788" spans="24:25">
      <c r="X788" s="40"/>
      <c r="Y788" s="40"/>
    </row>
    <row r="789" spans="24:25">
      <c r="X789" s="40"/>
      <c r="Y789" s="40"/>
    </row>
    <row r="790" spans="24:25">
      <c r="X790" s="40"/>
      <c r="Y790" s="40"/>
    </row>
    <row r="791" spans="24:25">
      <c r="X791" s="40"/>
      <c r="Y791" s="40"/>
    </row>
    <row r="792" spans="24:25">
      <c r="X792" s="40"/>
      <c r="Y792" s="40"/>
    </row>
    <row r="793" spans="24:25">
      <c r="X793" s="40"/>
      <c r="Y793" s="40"/>
    </row>
    <row r="794" spans="24:25">
      <c r="X794" s="40"/>
      <c r="Y794" s="40"/>
    </row>
    <row r="795" spans="24:25">
      <c r="X795" s="40"/>
      <c r="Y795" s="40"/>
    </row>
    <row r="796" spans="24:25">
      <c r="X796" s="40"/>
      <c r="Y796" s="40"/>
    </row>
    <row r="797" spans="24:25">
      <c r="X797" s="40"/>
      <c r="Y797" s="40"/>
    </row>
    <row r="798" spans="24:25">
      <c r="X798" s="40"/>
      <c r="Y798" s="40"/>
    </row>
    <row r="799" spans="24:25">
      <c r="X799" s="40"/>
      <c r="Y799" s="40"/>
    </row>
    <row r="800" spans="24:25">
      <c r="X800" s="40"/>
      <c r="Y800" s="40"/>
    </row>
    <row r="801" spans="24:25">
      <c r="X801" s="40"/>
      <c r="Y801" s="40"/>
    </row>
    <row r="802" spans="24:25">
      <c r="X802" s="40"/>
      <c r="Y802" s="40"/>
    </row>
    <row r="803" spans="24:25">
      <c r="X803" s="40"/>
      <c r="Y803" s="40"/>
    </row>
    <row r="804" spans="24:25">
      <c r="X804" s="40"/>
      <c r="Y804" s="40"/>
    </row>
    <row r="805" spans="24:25">
      <c r="X805" s="40"/>
      <c r="Y805" s="40"/>
    </row>
    <row r="806" spans="24:25">
      <c r="X806" s="40"/>
      <c r="Y806" s="40"/>
    </row>
    <row r="807" spans="24:25">
      <c r="X807" s="40"/>
      <c r="Y807" s="40"/>
    </row>
    <row r="808" spans="24:25">
      <c r="X808" s="40"/>
      <c r="Y808" s="40"/>
    </row>
    <row r="809" spans="24:25">
      <c r="X809" s="40"/>
      <c r="Y809" s="40"/>
    </row>
    <row r="810" spans="24:25">
      <c r="X810" s="40"/>
      <c r="Y810" s="40"/>
    </row>
    <row r="811" spans="24:25">
      <c r="X811" s="40"/>
      <c r="Y811" s="40"/>
    </row>
    <row r="812" spans="24:25">
      <c r="X812" s="40"/>
      <c r="Y812" s="40"/>
    </row>
    <row r="813" spans="24:25">
      <c r="X813" s="40"/>
      <c r="Y813" s="40"/>
    </row>
    <row r="814" spans="24:25">
      <c r="X814" s="40"/>
      <c r="Y814" s="40"/>
    </row>
    <row r="815" spans="24:25">
      <c r="X815" s="40"/>
      <c r="Y815" s="40"/>
    </row>
    <row r="816" spans="24:25">
      <c r="X816" s="40"/>
      <c r="Y816" s="40"/>
    </row>
    <row r="817" spans="24:25">
      <c r="X817" s="40"/>
      <c r="Y817" s="40"/>
    </row>
    <row r="818" spans="24:25">
      <c r="X818" s="40"/>
      <c r="Y818" s="40"/>
    </row>
    <row r="819" spans="24:25">
      <c r="X819" s="40"/>
      <c r="Y819" s="40"/>
    </row>
    <row r="820" spans="24:25">
      <c r="X820" s="40"/>
      <c r="Y820" s="40"/>
    </row>
    <row r="821" spans="24:25">
      <c r="X821" s="40"/>
      <c r="Y821" s="40"/>
    </row>
    <row r="822" spans="24:25">
      <c r="X822" s="40"/>
      <c r="Y822" s="40"/>
    </row>
    <row r="823" spans="24:25">
      <c r="X823" s="40"/>
      <c r="Y823" s="40"/>
    </row>
    <row r="824" spans="24:25">
      <c r="X824" s="40"/>
      <c r="Y824" s="40"/>
    </row>
    <row r="825" spans="24:25">
      <c r="X825" s="40"/>
      <c r="Y825" s="40"/>
    </row>
    <row r="826" spans="24:25">
      <c r="X826" s="40"/>
      <c r="Y826" s="40"/>
    </row>
    <row r="827" spans="24:25">
      <c r="X827" s="40"/>
      <c r="Y827" s="40"/>
    </row>
    <row r="828" spans="24:25">
      <c r="X828" s="40"/>
      <c r="Y828" s="40"/>
    </row>
    <row r="829" spans="24:25">
      <c r="X829" s="40"/>
      <c r="Y829" s="40"/>
    </row>
    <row r="830" spans="24:25">
      <c r="X830" s="40"/>
      <c r="Y830" s="40"/>
    </row>
    <row r="831" spans="24:25">
      <c r="X831" s="40"/>
      <c r="Y831" s="40"/>
    </row>
    <row r="832" spans="24:25">
      <c r="X832" s="40"/>
      <c r="Y832" s="40"/>
    </row>
    <row r="833" spans="24:25">
      <c r="X833" s="40"/>
      <c r="Y833" s="40"/>
    </row>
    <row r="834" spans="24:25">
      <c r="X834" s="40"/>
      <c r="Y834" s="40"/>
    </row>
    <row r="835" spans="24:25">
      <c r="X835" s="40"/>
      <c r="Y835" s="40"/>
    </row>
    <row r="836" spans="24:25">
      <c r="X836" s="40"/>
      <c r="Y836" s="40"/>
    </row>
    <row r="837" spans="24:25">
      <c r="X837" s="40"/>
      <c r="Y837" s="40"/>
    </row>
    <row r="838" spans="24:25">
      <c r="X838" s="40"/>
      <c r="Y838" s="40"/>
    </row>
    <row r="839" spans="24:25">
      <c r="X839" s="40"/>
      <c r="Y839" s="40"/>
    </row>
    <row r="840" spans="24:25">
      <c r="X840" s="40"/>
      <c r="Y840" s="40"/>
    </row>
    <row r="841" spans="24:25">
      <c r="X841" s="40"/>
      <c r="Y841" s="40"/>
    </row>
    <row r="842" spans="24:25">
      <c r="X842" s="40"/>
      <c r="Y842" s="40"/>
    </row>
    <row r="843" spans="24:25">
      <c r="X843" s="40"/>
      <c r="Y843" s="40"/>
    </row>
    <row r="844" spans="24:25">
      <c r="X844" s="40"/>
      <c r="Y844" s="40"/>
    </row>
    <row r="845" spans="24:25">
      <c r="X845" s="40"/>
      <c r="Y845" s="40"/>
    </row>
    <row r="846" spans="24:25">
      <c r="X846" s="40"/>
      <c r="Y846" s="40"/>
    </row>
    <row r="847" spans="24:25">
      <c r="X847" s="40"/>
      <c r="Y847" s="40"/>
    </row>
    <row r="848" spans="24:25">
      <c r="X848" s="40"/>
      <c r="Y848" s="40"/>
    </row>
    <row r="849" spans="24:25">
      <c r="X849" s="40"/>
      <c r="Y849" s="40"/>
    </row>
    <row r="850" spans="24:25">
      <c r="X850" s="40"/>
      <c r="Y850" s="40"/>
    </row>
    <row r="851" spans="24:25">
      <c r="X851" s="40"/>
      <c r="Y851" s="40"/>
    </row>
    <row r="852" spans="24:25">
      <c r="X852" s="40"/>
      <c r="Y852" s="40"/>
    </row>
    <row r="853" spans="24:25">
      <c r="X853" s="40"/>
      <c r="Y853" s="40"/>
    </row>
    <row r="854" spans="24:25">
      <c r="X854" s="40"/>
      <c r="Y854" s="40"/>
    </row>
    <row r="855" spans="24:25">
      <c r="X855" s="40"/>
      <c r="Y855" s="40"/>
    </row>
    <row r="856" spans="24:25">
      <c r="X856" s="40"/>
      <c r="Y856" s="40"/>
    </row>
    <row r="857" spans="24:25">
      <c r="X857" s="40"/>
      <c r="Y857" s="40"/>
    </row>
    <row r="858" spans="24:25">
      <c r="X858" s="40"/>
      <c r="Y858" s="40"/>
    </row>
    <row r="859" spans="24:25">
      <c r="X859" s="40"/>
      <c r="Y859" s="40"/>
    </row>
    <row r="860" spans="24:25">
      <c r="X860" s="40"/>
      <c r="Y860" s="40"/>
    </row>
    <row r="861" spans="24:25">
      <c r="X861" s="40"/>
      <c r="Y861" s="40"/>
    </row>
    <row r="862" spans="24:25">
      <c r="X862" s="40"/>
      <c r="Y862" s="40"/>
    </row>
    <row r="863" spans="24:25">
      <c r="X863" s="40"/>
      <c r="Y863" s="40"/>
    </row>
    <row r="864" spans="24:25">
      <c r="X864" s="40"/>
      <c r="Y864" s="40"/>
    </row>
    <row r="865" spans="24:25">
      <c r="X865" s="40"/>
      <c r="Y865" s="40"/>
    </row>
    <row r="866" spans="24:25">
      <c r="X866" s="40"/>
      <c r="Y866" s="40"/>
    </row>
    <row r="867" spans="24:25">
      <c r="X867" s="40"/>
      <c r="Y867" s="40"/>
    </row>
    <row r="868" spans="24:25">
      <c r="X868" s="40"/>
      <c r="Y868" s="40"/>
    </row>
    <row r="869" spans="24:25">
      <c r="X869" s="40"/>
      <c r="Y869" s="40"/>
    </row>
    <row r="870" spans="24:25">
      <c r="X870" s="40"/>
      <c r="Y870" s="40"/>
    </row>
    <row r="871" spans="24:25">
      <c r="X871" s="40"/>
      <c r="Y871" s="40"/>
    </row>
    <row r="872" spans="24:25">
      <c r="X872" s="40"/>
      <c r="Y872" s="40"/>
    </row>
    <row r="873" spans="24:25">
      <c r="X873" s="40"/>
      <c r="Y873" s="40"/>
    </row>
    <row r="874" spans="24:25">
      <c r="X874" s="40"/>
      <c r="Y874" s="40"/>
    </row>
    <row r="875" spans="24:25">
      <c r="X875" s="40"/>
      <c r="Y875" s="40"/>
    </row>
    <row r="876" spans="24:25">
      <c r="X876" s="40"/>
      <c r="Y876" s="40"/>
    </row>
    <row r="877" spans="24:25">
      <c r="X877" s="40"/>
      <c r="Y877" s="40"/>
    </row>
    <row r="878" spans="24:25">
      <c r="X878" s="40"/>
      <c r="Y878" s="40"/>
    </row>
  </sheetData>
  <mergeCells count="34">
    <mergeCell ref="K10:L10"/>
    <mergeCell ref="L1:W1"/>
    <mergeCell ref="Z1:AE1"/>
    <mergeCell ref="AF1:AH1"/>
    <mergeCell ref="AI1:AN1"/>
    <mergeCell ref="AB3:AC3"/>
    <mergeCell ref="K4:L4"/>
    <mergeCell ref="K5:L5"/>
    <mergeCell ref="K6:L6"/>
    <mergeCell ref="K7:L7"/>
    <mergeCell ref="K8:L8"/>
    <mergeCell ref="K9:L9"/>
    <mergeCell ref="J17:L17"/>
    <mergeCell ref="J18:K18"/>
    <mergeCell ref="E19:F19"/>
    <mergeCell ref="E20:F20"/>
    <mergeCell ref="K11:L11"/>
    <mergeCell ref="K12:L12"/>
    <mergeCell ref="K13:L13"/>
    <mergeCell ref="K14:L14"/>
    <mergeCell ref="K15:L15"/>
    <mergeCell ref="J16:K16"/>
    <mergeCell ref="E24:F24"/>
    <mergeCell ref="E25:F25"/>
    <mergeCell ref="N25:O25"/>
    <mergeCell ref="E21:F21"/>
    <mergeCell ref="E22:F22"/>
    <mergeCell ref="E23:F23"/>
    <mergeCell ref="E30:F30"/>
    <mergeCell ref="E31:F31"/>
    <mergeCell ref="E32:F32"/>
    <mergeCell ref="E27:F27"/>
    <mergeCell ref="E28:F28"/>
    <mergeCell ref="E29:F29"/>
  </mergeCells>
  <phoneticPr fontId="9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J334"/>
  <sheetViews>
    <sheetView topLeftCell="K1" zoomScaleNormal="100" zoomScalePageLayoutView="150" workbookViewId="0">
      <selection activeCell="R41" sqref="R41"/>
    </sheetView>
  </sheetViews>
  <sheetFormatPr baseColWidth="10" defaultRowHeight="15"/>
  <cols>
    <col min="1" max="1" width="4.5" customWidth="1"/>
    <col min="2" max="3" width="7.83203125" style="50" bestFit="1" customWidth="1"/>
    <col min="4" max="4" width="8.1640625" style="6" customWidth="1"/>
    <col min="5" max="5" width="11.6640625" style="6" customWidth="1"/>
    <col min="6" max="6" width="7.5" style="6" customWidth="1"/>
    <col min="7" max="7" width="7" style="6" customWidth="1"/>
    <col min="8" max="8" width="16.1640625" style="1" customWidth="1"/>
    <col min="9" max="11" width="30.5" style="1" customWidth="1"/>
    <col min="12" max="12" width="6.33203125" customWidth="1"/>
    <col min="13" max="13" width="7.5" customWidth="1"/>
    <col min="14" max="14" width="5.5" customWidth="1"/>
    <col min="15" max="15" width="9.33203125" customWidth="1"/>
    <col min="17" max="17" width="5.6640625" customWidth="1"/>
    <col min="18" max="18" width="7" customWidth="1"/>
    <col min="19" max="20" width="6.33203125" customWidth="1"/>
    <col min="21" max="21" width="8.5" customWidth="1"/>
    <col min="22" max="22" width="9" customWidth="1"/>
    <col min="23" max="23" width="9.6640625" customWidth="1"/>
    <col min="24" max="24" width="6.83203125" customWidth="1"/>
    <col min="25" max="25" width="6.83203125" style="93" customWidth="1"/>
    <col min="26" max="26" width="10.83203125" style="112" bestFit="1" customWidth="1"/>
    <col min="27" max="27" width="6.1640625" customWidth="1"/>
    <col min="28" max="28" width="6.5" customWidth="1"/>
    <col min="29" max="29" width="6.1640625" customWidth="1"/>
    <col min="30" max="30" width="6" customWidth="1"/>
    <col min="31" max="31" width="5.33203125" customWidth="1"/>
    <col min="32" max="33" width="5.5" customWidth="1"/>
    <col min="34" max="34" width="6.1640625" style="29" customWidth="1"/>
    <col min="35" max="38" width="10.6640625" style="29"/>
    <col min="43" max="43" width="10.6640625" style="29"/>
    <col min="49" max="140" width="10.6640625" style="40"/>
  </cols>
  <sheetData>
    <row r="1" spans="1:140" ht="17">
      <c r="L1" s="113" t="s">
        <v>297</v>
      </c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25"/>
      <c r="Y1" s="92"/>
      <c r="Z1" s="111"/>
      <c r="AA1" s="128" t="s">
        <v>403</v>
      </c>
      <c r="AB1" s="129"/>
      <c r="AC1" s="129"/>
      <c r="AD1" s="129"/>
      <c r="AE1" s="129"/>
      <c r="AF1" s="129"/>
      <c r="AG1" s="129"/>
      <c r="AH1" s="45" t="s">
        <v>262</v>
      </c>
      <c r="AI1" s="26"/>
      <c r="AJ1" s="26"/>
      <c r="AK1" s="26"/>
      <c r="AL1" s="45"/>
      <c r="AM1" s="126" t="s">
        <v>404</v>
      </c>
      <c r="AN1" s="127"/>
      <c r="AO1" s="127"/>
      <c r="AP1" s="127"/>
      <c r="AQ1" s="26"/>
      <c r="AR1" s="26"/>
      <c r="AS1" s="26"/>
      <c r="AT1" s="26"/>
    </row>
    <row r="2" spans="1:140" s="15" customFormat="1">
      <c r="D2" s="14"/>
      <c r="E2" s="14"/>
      <c r="F2" s="14"/>
      <c r="G2" s="14"/>
      <c r="L2" s="12" t="s">
        <v>376</v>
      </c>
      <c r="M2" s="12" t="s">
        <v>380</v>
      </c>
      <c r="N2" s="12" t="s">
        <v>126</v>
      </c>
      <c r="O2" s="14" t="s">
        <v>244</v>
      </c>
      <c r="P2" s="14" t="s">
        <v>361</v>
      </c>
      <c r="Q2" s="12" t="s">
        <v>373</v>
      </c>
      <c r="R2" s="16" t="s">
        <v>264</v>
      </c>
      <c r="S2" s="16" t="s">
        <v>265</v>
      </c>
      <c r="T2" s="6" t="s">
        <v>387</v>
      </c>
      <c r="U2" s="6" t="s">
        <v>389</v>
      </c>
      <c r="V2" s="15" t="s">
        <v>232</v>
      </c>
      <c r="W2" s="15" t="s">
        <v>390</v>
      </c>
      <c r="X2" s="15" t="s">
        <v>402</v>
      </c>
      <c r="Y2" s="96" t="s">
        <v>2</v>
      </c>
      <c r="Z2" s="96" t="s">
        <v>2</v>
      </c>
      <c r="AA2" s="12" t="s">
        <v>376</v>
      </c>
      <c r="AB2" s="12" t="s">
        <v>380</v>
      </c>
      <c r="AC2" s="12" t="s">
        <v>126</v>
      </c>
      <c r="AD2" s="14" t="s">
        <v>361</v>
      </c>
      <c r="AE2" s="15" t="s">
        <v>371</v>
      </c>
      <c r="AF2" s="12" t="s">
        <v>373</v>
      </c>
      <c r="AG2" s="15" t="s">
        <v>372</v>
      </c>
      <c r="AH2" s="12" t="s">
        <v>376</v>
      </c>
      <c r="AI2" s="56" t="s">
        <v>126</v>
      </c>
      <c r="AJ2" s="56" t="s">
        <v>373</v>
      </c>
      <c r="AK2" s="56" t="s">
        <v>376</v>
      </c>
      <c r="AL2" s="56" t="s">
        <v>380</v>
      </c>
      <c r="AM2" s="56" t="s">
        <v>126</v>
      </c>
      <c r="AN2" s="12" t="s">
        <v>129</v>
      </c>
      <c r="AO2" s="15" t="s">
        <v>301</v>
      </c>
      <c r="AP2" s="15" t="s">
        <v>406</v>
      </c>
      <c r="AQ2" s="15" t="s">
        <v>302</v>
      </c>
      <c r="AR2" s="15" t="s">
        <v>410</v>
      </c>
      <c r="AS2" s="32" t="s">
        <v>304</v>
      </c>
      <c r="AT2" s="15" t="s">
        <v>475</v>
      </c>
      <c r="AU2" s="15" t="s">
        <v>293</v>
      </c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</row>
    <row r="3" spans="1:140" s="7" customFormat="1" ht="14">
      <c r="A3" s="7" t="s">
        <v>233</v>
      </c>
      <c r="B3" s="7" t="s">
        <v>18</v>
      </c>
      <c r="C3" s="7" t="s">
        <v>19</v>
      </c>
      <c r="D3" s="7" t="s">
        <v>234</v>
      </c>
      <c r="E3" s="7" t="s">
        <v>235</v>
      </c>
      <c r="F3" s="7" t="s">
        <v>236</v>
      </c>
      <c r="G3" s="7" t="s">
        <v>237</v>
      </c>
      <c r="H3" s="7" t="s">
        <v>114</v>
      </c>
      <c r="I3" s="7" t="s">
        <v>111</v>
      </c>
      <c r="J3" s="7" t="s">
        <v>112</v>
      </c>
      <c r="K3" s="7" t="s">
        <v>113</v>
      </c>
      <c r="L3" s="19" t="s">
        <v>238</v>
      </c>
      <c r="M3" s="19" t="s">
        <v>239</v>
      </c>
      <c r="N3" s="19" t="s">
        <v>240</v>
      </c>
      <c r="O3" s="19" t="s">
        <v>363</v>
      </c>
      <c r="P3" s="19" t="s">
        <v>362</v>
      </c>
      <c r="Q3" s="7" t="s">
        <v>241</v>
      </c>
      <c r="R3" s="7" t="s">
        <v>231</v>
      </c>
      <c r="S3" s="19" t="s">
        <v>251</v>
      </c>
      <c r="T3" s="18" t="s">
        <v>248</v>
      </c>
      <c r="U3" s="18" t="s">
        <v>247</v>
      </c>
      <c r="V3" s="7" t="s">
        <v>328</v>
      </c>
      <c r="W3" s="18" t="s">
        <v>357</v>
      </c>
      <c r="X3" s="76" t="s">
        <v>60</v>
      </c>
      <c r="Y3" s="97" t="s">
        <v>625</v>
      </c>
      <c r="Z3" s="97" t="s">
        <v>624</v>
      </c>
      <c r="AA3" s="7" t="s">
        <v>238</v>
      </c>
      <c r="AB3" s="7" t="s">
        <v>239</v>
      </c>
      <c r="AC3" s="18" t="s">
        <v>240</v>
      </c>
      <c r="AD3" s="19" t="s">
        <v>362</v>
      </c>
      <c r="AF3" s="7" t="s">
        <v>241</v>
      </c>
      <c r="AG3" s="7" t="s">
        <v>313</v>
      </c>
      <c r="AH3" s="7" t="s">
        <v>238</v>
      </c>
      <c r="AI3" s="57" t="s">
        <v>240</v>
      </c>
      <c r="AJ3" s="43" t="s">
        <v>241</v>
      </c>
      <c r="AK3" s="43" t="s">
        <v>238</v>
      </c>
      <c r="AL3" s="43" t="s">
        <v>239</v>
      </c>
      <c r="AM3" s="57" t="s">
        <v>240</v>
      </c>
      <c r="AN3" s="7" t="s">
        <v>267</v>
      </c>
      <c r="AO3" s="7" t="s">
        <v>308</v>
      </c>
      <c r="AP3" s="7" t="s">
        <v>408</v>
      </c>
      <c r="AQ3" s="7" t="s">
        <v>309</v>
      </c>
      <c r="AR3" s="7" t="s">
        <v>471</v>
      </c>
      <c r="AS3" s="43" t="s">
        <v>311</v>
      </c>
      <c r="AT3" s="7" t="s">
        <v>477</v>
      </c>
      <c r="AU3" s="7" t="s">
        <v>295</v>
      </c>
      <c r="AV3" s="7" t="s">
        <v>188</v>
      </c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</row>
    <row r="4" spans="1:140" s="40" customFormat="1">
      <c r="A4" s="40" t="s">
        <v>10</v>
      </c>
      <c r="B4" s="74">
        <v>10283</v>
      </c>
      <c r="C4" s="74">
        <v>10287</v>
      </c>
      <c r="D4" s="54" t="s">
        <v>66</v>
      </c>
      <c r="E4" s="54" t="s">
        <v>85</v>
      </c>
      <c r="F4" s="54" t="s">
        <v>86</v>
      </c>
      <c r="G4" s="54" t="s">
        <v>150</v>
      </c>
      <c r="H4" s="42" t="s">
        <v>171</v>
      </c>
      <c r="I4" s="42" t="s">
        <v>173</v>
      </c>
      <c r="J4" s="42" t="s">
        <v>208</v>
      </c>
      <c r="K4" s="42" t="s">
        <v>169</v>
      </c>
      <c r="L4" s="40">
        <v>18320</v>
      </c>
      <c r="M4" s="40">
        <v>15730</v>
      </c>
      <c r="N4" s="40">
        <v>11830</v>
      </c>
      <c r="O4" s="40">
        <v>20</v>
      </c>
      <c r="P4" s="40">
        <v>189</v>
      </c>
      <c r="R4" s="40">
        <v>549</v>
      </c>
      <c r="Y4" s="99">
        <f>O4+P4+T4+U4+V4+W4+X4</f>
        <v>209</v>
      </c>
      <c r="Z4" s="99">
        <f>L4+M4+N4+Q4</f>
        <v>45880</v>
      </c>
      <c r="AA4" s="42">
        <v>10</v>
      </c>
      <c r="AB4" s="40">
        <v>2</v>
      </c>
      <c r="AI4" s="29"/>
      <c r="AJ4" s="29"/>
      <c r="AK4" s="29"/>
      <c r="AL4" s="29"/>
      <c r="AM4" s="29"/>
      <c r="AN4" s="40">
        <v>4</v>
      </c>
    </row>
    <row r="5" spans="1:140" s="29" customFormat="1">
      <c r="A5" s="40" t="s">
        <v>10</v>
      </c>
      <c r="B5" s="74">
        <v>10283</v>
      </c>
      <c r="C5" s="74">
        <v>10287</v>
      </c>
      <c r="D5" s="30" t="s">
        <v>66</v>
      </c>
      <c r="E5" s="30" t="s">
        <v>85</v>
      </c>
      <c r="F5" s="30" t="s">
        <v>86</v>
      </c>
      <c r="G5" s="30" t="s">
        <v>151</v>
      </c>
      <c r="H5" s="31" t="s">
        <v>171</v>
      </c>
      <c r="I5" s="31" t="s">
        <v>173</v>
      </c>
      <c r="J5" s="31" t="s">
        <v>208</v>
      </c>
      <c r="K5" s="31" t="s">
        <v>288</v>
      </c>
      <c r="V5" s="32"/>
      <c r="Y5" s="99">
        <f t="shared" ref="Y5:Y38" si="0">O5+P5+T5+U5+V5+W5+X5</f>
        <v>0</v>
      </c>
      <c r="Z5" s="99">
        <f t="shared" ref="Z5:Z38" si="1">L5+M5+N5+Q5</f>
        <v>0</v>
      </c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</row>
    <row r="6" spans="1:140">
      <c r="A6" s="40" t="s">
        <v>10</v>
      </c>
      <c r="B6" s="74">
        <v>10283</v>
      </c>
      <c r="C6" s="74">
        <v>10287</v>
      </c>
      <c r="D6" s="6" t="s">
        <v>66</v>
      </c>
      <c r="E6" s="6" t="s">
        <v>85</v>
      </c>
      <c r="F6" s="6" t="s">
        <v>86</v>
      </c>
      <c r="G6" s="6" t="s">
        <v>414</v>
      </c>
      <c r="H6" s="1" t="s">
        <v>171</v>
      </c>
      <c r="I6" s="1" t="s">
        <v>173</v>
      </c>
      <c r="J6" s="1" t="s">
        <v>208</v>
      </c>
      <c r="K6" s="1" t="s">
        <v>167</v>
      </c>
      <c r="L6" s="40">
        <v>15730</v>
      </c>
      <c r="M6">
        <v>17117</v>
      </c>
      <c r="N6">
        <v>13747</v>
      </c>
      <c r="O6">
        <v>79</v>
      </c>
      <c r="P6">
        <v>302</v>
      </c>
      <c r="Q6">
        <v>583</v>
      </c>
      <c r="R6">
        <v>333</v>
      </c>
      <c r="U6" s="6"/>
      <c r="V6" s="6"/>
      <c r="W6" s="6"/>
      <c r="X6" s="6"/>
      <c r="Y6" s="99">
        <f t="shared" si="0"/>
        <v>381</v>
      </c>
      <c r="Z6" s="99">
        <f t="shared" si="1"/>
        <v>47177</v>
      </c>
      <c r="AA6">
        <v>6</v>
      </c>
      <c r="AB6">
        <v>1</v>
      </c>
      <c r="AH6"/>
      <c r="AM6" s="29"/>
      <c r="AN6">
        <v>6</v>
      </c>
      <c r="AO6">
        <v>7</v>
      </c>
      <c r="AP6">
        <v>2</v>
      </c>
      <c r="AQ6"/>
      <c r="AS6" s="29"/>
    </row>
    <row r="7" spans="1:140">
      <c r="A7" s="40" t="s">
        <v>10</v>
      </c>
      <c r="B7" s="74">
        <v>10283</v>
      </c>
      <c r="C7" s="74">
        <v>10287</v>
      </c>
      <c r="D7" s="6" t="s">
        <v>66</v>
      </c>
      <c r="E7" s="6" t="s">
        <v>85</v>
      </c>
      <c r="F7" s="6" t="s">
        <v>185</v>
      </c>
      <c r="G7" s="6" t="s">
        <v>150</v>
      </c>
      <c r="H7" s="1" t="s">
        <v>171</v>
      </c>
      <c r="I7" s="1" t="s">
        <v>173</v>
      </c>
      <c r="J7" s="1" t="s">
        <v>209</v>
      </c>
      <c r="K7" s="1" t="s">
        <v>169</v>
      </c>
      <c r="L7" s="23">
        <v>14827</v>
      </c>
      <c r="N7">
        <v>11710</v>
      </c>
      <c r="P7">
        <v>30</v>
      </c>
      <c r="Q7">
        <v>350</v>
      </c>
      <c r="R7">
        <v>183</v>
      </c>
      <c r="U7" s="6"/>
      <c r="V7" s="6"/>
      <c r="W7" s="6"/>
      <c r="X7" s="6"/>
      <c r="Y7" s="99">
        <f t="shared" si="0"/>
        <v>30</v>
      </c>
      <c r="Z7" s="99">
        <f t="shared" si="1"/>
        <v>26887</v>
      </c>
      <c r="AA7">
        <v>3</v>
      </c>
      <c r="AB7">
        <v>1</v>
      </c>
      <c r="AF7">
        <v>1</v>
      </c>
      <c r="AG7">
        <v>1</v>
      </c>
      <c r="AH7"/>
      <c r="AM7" s="29"/>
      <c r="AQ7"/>
      <c r="AS7" s="29"/>
      <c r="AV7" t="s">
        <v>189</v>
      </c>
    </row>
    <row r="8" spans="1:140">
      <c r="A8" s="40" t="s">
        <v>10</v>
      </c>
      <c r="B8" s="74">
        <v>10283</v>
      </c>
      <c r="C8" s="74">
        <v>10287</v>
      </c>
      <c r="D8" s="6" t="s">
        <v>87</v>
      </c>
      <c r="E8" s="6" t="s">
        <v>85</v>
      </c>
      <c r="F8" s="6" t="s">
        <v>185</v>
      </c>
      <c r="G8" s="6" t="s">
        <v>151</v>
      </c>
      <c r="H8" s="1" t="s">
        <v>171</v>
      </c>
      <c r="I8" s="1" t="s">
        <v>173</v>
      </c>
      <c r="J8" s="1" t="s">
        <v>209</v>
      </c>
      <c r="K8" s="1" t="s">
        <v>288</v>
      </c>
      <c r="L8" s="23">
        <v>23020</v>
      </c>
      <c r="N8">
        <v>15800</v>
      </c>
      <c r="P8">
        <v>355</v>
      </c>
      <c r="Q8">
        <v>300</v>
      </c>
      <c r="R8">
        <v>335</v>
      </c>
      <c r="S8">
        <v>30</v>
      </c>
      <c r="Y8" s="99">
        <f t="shared" si="0"/>
        <v>355</v>
      </c>
      <c r="Z8" s="99">
        <f t="shared" si="1"/>
        <v>39120</v>
      </c>
      <c r="AA8">
        <v>4</v>
      </c>
      <c r="AH8">
        <v>140</v>
      </c>
      <c r="AM8" s="29"/>
      <c r="AQ8"/>
      <c r="AS8" s="29"/>
      <c r="AV8" t="s">
        <v>189</v>
      </c>
    </row>
    <row r="9" spans="1:140">
      <c r="A9" s="40" t="s">
        <v>10</v>
      </c>
      <c r="B9" s="74">
        <v>10283</v>
      </c>
      <c r="C9" s="74">
        <v>10287</v>
      </c>
      <c r="D9" s="6" t="s">
        <v>87</v>
      </c>
      <c r="E9" s="6" t="s">
        <v>85</v>
      </c>
      <c r="F9" s="6" t="s">
        <v>185</v>
      </c>
      <c r="G9" s="6" t="s">
        <v>414</v>
      </c>
      <c r="H9" s="1" t="s">
        <v>171</v>
      </c>
      <c r="I9" s="1" t="s">
        <v>173</v>
      </c>
      <c r="J9" s="1" t="s">
        <v>209</v>
      </c>
      <c r="K9" s="1" t="s">
        <v>167</v>
      </c>
      <c r="L9" s="23">
        <v>29519</v>
      </c>
      <c r="N9">
        <v>9260</v>
      </c>
      <c r="O9">
        <v>74</v>
      </c>
      <c r="P9">
        <v>194</v>
      </c>
      <c r="Q9">
        <v>431</v>
      </c>
      <c r="R9">
        <v>262</v>
      </c>
      <c r="S9">
        <v>41</v>
      </c>
      <c r="Y9" s="99">
        <f t="shared" si="0"/>
        <v>268</v>
      </c>
      <c r="Z9" s="99">
        <f t="shared" si="1"/>
        <v>39210</v>
      </c>
      <c r="AA9">
        <v>14</v>
      </c>
      <c r="AB9">
        <v>1</v>
      </c>
      <c r="AH9"/>
      <c r="AM9" s="29"/>
      <c r="AQ9"/>
      <c r="AS9" s="29"/>
      <c r="AV9" t="s">
        <v>189</v>
      </c>
    </row>
    <row r="10" spans="1:140">
      <c r="A10" s="40" t="s">
        <v>10</v>
      </c>
      <c r="B10" s="74">
        <v>10283</v>
      </c>
      <c r="C10" s="74">
        <v>10287</v>
      </c>
      <c r="D10" s="6" t="s">
        <v>87</v>
      </c>
      <c r="E10" s="6" t="s">
        <v>89</v>
      </c>
      <c r="F10" s="6" t="s">
        <v>90</v>
      </c>
      <c r="G10" s="6" t="s">
        <v>150</v>
      </c>
      <c r="H10" s="1" t="s">
        <v>171</v>
      </c>
      <c r="I10" s="1" t="s">
        <v>174</v>
      </c>
      <c r="J10" s="1" t="s">
        <v>210</v>
      </c>
      <c r="K10" s="1" t="s">
        <v>169</v>
      </c>
      <c r="L10" s="33">
        <v>5573</v>
      </c>
      <c r="M10">
        <v>12780</v>
      </c>
      <c r="N10">
        <v>21760</v>
      </c>
      <c r="O10">
        <v>28</v>
      </c>
      <c r="Q10">
        <v>117</v>
      </c>
      <c r="R10">
        <v>324</v>
      </c>
      <c r="Y10" s="99">
        <f t="shared" si="0"/>
        <v>28</v>
      </c>
      <c r="Z10" s="99">
        <f t="shared" si="1"/>
        <v>40230</v>
      </c>
      <c r="AA10">
        <v>1</v>
      </c>
      <c r="AD10">
        <v>1</v>
      </c>
      <c r="AH10">
        <v>120</v>
      </c>
      <c r="AM10" s="29"/>
      <c r="AQ10"/>
      <c r="AS10" s="29"/>
    </row>
    <row r="11" spans="1:140">
      <c r="A11" s="40" t="s">
        <v>10</v>
      </c>
      <c r="B11" s="74">
        <v>10283</v>
      </c>
      <c r="C11" s="74">
        <v>10287</v>
      </c>
      <c r="D11" s="6" t="s">
        <v>87</v>
      </c>
      <c r="E11" s="6" t="s">
        <v>89</v>
      </c>
      <c r="F11" s="6" t="s">
        <v>90</v>
      </c>
      <c r="G11" s="6" t="s">
        <v>151</v>
      </c>
      <c r="H11" s="1" t="s">
        <v>171</v>
      </c>
      <c r="I11" s="1" t="s">
        <v>174</v>
      </c>
      <c r="J11" s="1" t="s">
        <v>210</v>
      </c>
      <c r="K11" s="1" t="s">
        <v>288</v>
      </c>
      <c r="L11" s="33">
        <v>13644</v>
      </c>
      <c r="M11">
        <v>35625</v>
      </c>
      <c r="N11">
        <v>1972</v>
      </c>
      <c r="O11">
        <v>21</v>
      </c>
      <c r="P11">
        <v>375</v>
      </c>
      <c r="Q11">
        <v>59</v>
      </c>
      <c r="R11">
        <v>347</v>
      </c>
      <c r="Y11" s="99">
        <f t="shared" si="0"/>
        <v>396</v>
      </c>
      <c r="Z11" s="99">
        <f t="shared" si="1"/>
        <v>51300</v>
      </c>
      <c r="AH11">
        <v>85</v>
      </c>
      <c r="AM11" s="29"/>
      <c r="AQ11"/>
      <c r="AS11" s="29"/>
    </row>
    <row r="12" spans="1:140">
      <c r="A12" s="40" t="s">
        <v>10</v>
      </c>
      <c r="B12" s="74">
        <v>10283</v>
      </c>
      <c r="C12" s="74">
        <v>10287</v>
      </c>
      <c r="D12" s="6" t="s">
        <v>87</v>
      </c>
      <c r="E12" s="6" t="s">
        <v>89</v>
      </c>
      <c r="F12" s="6" t="s">
        <v>90</v>
      </c>
      <c r="G12" s="6" t="s">
        <v>414</v>
      </c>
      <c r="H12" s="1" t="s">
        <v>171</v>
      </c>
      <c r="I12" s="1" t="s">
        <v>174</v>
      </c>
      <c r="J12" s="1" t="s">
        <v>210</v>
      </c>
      <c r="K12" s="1" t="s">
        <v>167</v>
      </c>
      <c r="L12" s="33">
        <v>22502</v>
      </c>
      <c r="M12">
        <v>6136</v>
      </c>
      <c r="N12">
        <v>19673</v>
      </c>
      <c r="O12">
        <v>34</v>
      </c>
      <c r="P12">
        <v>590</v>
      </c>
      <c r="Q12">
        <v>157</v>
      </c>
      <c r="R12">
        <v>293</v>
      </c>
      <c r="Y12" s="99">
        <f t="shared" si="0"/>
        <v>624</v>
      </c>
      <c r="Z12" s="99">
        <f t="shared" si="1"/>
        <v>48468</v>
      </c>
      <c r="AH12"/>
      <c r="AM12" s="29"/>
      <c r="AQ12"/>
      <c r="AS12" s="29"/>
    </row>
    <row r="13" spans="1:140">
      <c r="A13" s="40" t="s">
        <v>10</v>
      </c>
      <c r="B13" s="74">
        <v>10283</v>
      </c>
      <c r="C13" s="74">
        <v>10287</v>
      </c>
      <c r="D13" s="6" t="s">
        <v>87</v>
      </c>
      <c r="E13" s="6" t="s">
        <v>89</v>
      </c>
      <c r="F13" s="6" t="s">
        <v>91</v>
      </c>
      <c r="G13" s="6" t="s">
        <v>150</v>
      </c>
      <c r="H13" s="1" t="s">
        <v>171</v>
      </c>
      <c r="I13" s="1" t="s">
        <v>174</v>
      </c>
      <c r="J13" s="1" t="s">
        <v>211</v>
      </c>
      <c r="K13" s="1" t="s">
        <v>169</v>
      </c>
      <c r="L13" s="33">
        <v>3321</v>
      </c>
      <c r="M13">
        <v>5252</v>
      </c>
      <c r="N13">
        <v>8970</v>
      </c>
      <c r="O13">
        <v>135</v>
      </c>
      <c r="P13">
        <v>377</v>
      </c>
      <c r="Q13">
        <v>112</v>
      </c>
      <c r="R13">
        <v>312</v>
      </c>
      <c r="Y13" s="99">
        <f t="shared" si="0"/>
        <v>512</v>
      </c>
      <c r="Z13" s="99">
        <f t="shared" si="1"/>
        <v>17655</v>
      </c>
      <c r="AA13" s="44"/>
      <c r="AB13" s="44"/>
      <c r="AC13" s="44"/>
      <c r="AD13" s="44"/>
      <c r="AE13" s="44"/>
      <c r="AF13" s="44"/>
      <c r="AG13" s="44"/>
      <c r="AH13"/>
      <c r="AM13" s="29"/>
      <c r="AP13" s="44"/>
      <c r="AQ13"/>
      <c r="AS13" s="29"/>
    </row>
    <row r="14" spans="1:140">
      <c r="A14" s="40" t="s">
        <v>10</v>
      </c>
      <c r="B14" s="74">
        <v>10283</v>
      </c>
      <c r="C14" s="74">
        <v>10287</v>
      </c>
      <c r="D14" s="6" t="s">
        <v>87</v>
      </c>
      <c r="E14" s="6" t="s">
        <v>89</v>
      </c>
      <c r="F14" s="6" t="s">
        <v>91</v>
      </c>
      <c r="G14" s="6" t="s">
        <v>151</v>
      </c>
      <c r="H14" s="1" t="s">
        <v>171</v>
      </c>
      <c r="I14" s="1" t="s">
        <v>174</v>
      </c>
      <c r="J14" s="1" t="s">
        <v>211</v>
      </c>
      <c r="K14" s="1" t="s">
        <v>288</v>
      </c>
      <c r="L14" s="33">
        <v>5352</v>
      </c>
      <c r="M14">
        <v>24876</v>
      </c>
      <c r="N14">
        <v>26915</v>
      </c>
      <c r="P14">
        <v>100</v>
      </c>
      <c r="Q14">
        <v>297</v>
      </c>
      <c r="R14">
        <v>384</v>
      </c>
      <c r="Y14" s="99">
        <f t="shared" si="0"/>
        <v>100</v>
      </c>
      <c r="Z14" s="99">
        <f t="shared" si="1"/>
        <v>57440</v>
      </c>
      <c r="AB14">
        <v>3</v>
      </c>
      <c r="AH14"/>
      <c r="AM14" s="29"/>
      <c r="AP14" s="44"/>
      <c r="AQ14"/>
      <c r="AS14" s="29"/>
    </row>
    <row r="15" spans="1:140">
      <c r="A15" s="40" t="s">
        <v>10</v>
      </c>
      <c r="B15" s="74">
        <v>10283</v>
      </c>
      <c r="C15" s="74">
        <v>10287</v>
      </c>
      <c r="D15" s="6" t="s">
        <v>87</v>
      </c>
      <c r="E15" s="6" t="s">
        <v>89</v>
      </c>
      <c r="F15" s="6" t="s">
        <v>91</v>
      </c>
      <c r="G15" s="6" t="s">
        <v>414</v>
      </c>
      <c r="H15" s="1" t="s">
        <v>171</v>
      </c>
      <c r="I15" s="1" t="s">
        <v>174</v>
      </c>
      <c r="J15" s="1" t="s">
        <v>211</v>
      </c>
      <c r="K15" s="1" t="s">
        <v>167</v>
      </c>
      <c r="L15" s="33">
        <v>5400</v>
      </c>
      <c r="M15">
        <v>24600</v>
      </c>
      <c r="N15">
        <v>27460</v>
      </c>
      <c r="O15">
        <v>92</v>
      </c>
      <c r="P15">
        <v>127</v>
      </c>
      <c r="Q15">
        <v>1124</v>
      </c>
      <c r="R15">
        <v>550</v>
      </c>
      <c r="T15">
        <v>56</v>
      </c>
      <c r="U15" s="40"/>
      <c r="Y15" s="99">
        <f t="shared" si="0"/>
        <v>275</v>
      </c>
      <c r="Z15" s="99">
        <f t="shared" si="1"/>
        <v>58584</v>
      </c>
      <c r="AA15">
        <v>2</v>
      </c>
      <c r="AC15">
        <v>1</v>
      </c>
      <c r="AD15">
        <v>1</v>
      </c>
      <c r="AF15">
        <v>1</v>
      </c>
      <c r="AG15">
        <v>1</v>
      </c>
      <c r="AH15"/>
      <c r="AM15" s="29"/>
      <c r="AP15" s="44"/>
      <c r="AQ15"/>
      <c r="AS15" s="29"/>
    </row>
    <row r="16" spans="1:140">
      <c r="A16" s="40" t="s">
        <v>10</v>
      </c>
      <c r="B16" s="74">
        <v>10283</v>
      </c>
      <c r="C16" s="74">
        <v>10287</v>
      </c>
      <c r="D16" s="6" t="s">
        <v>87</v>
      </c>
      <c r="E16" s="6" t="s">
        <v>92</v>
      </c>
      <c r="F16" s="6" t="s">
        <v>93</v>
      </c>
      <c r="H16" s="1" t="s">
        <v>171</v>
      </c>
      <c r="I16" s="1" t="s">
        <v>55</v>
      </c>
      <c r="J16" s="1" t="s">
        <v>169</v>
      </c>
      <c r="L16" s="33"/>
      <c r="U16" s="42">
        <f>1176+599</f>
        <v>1775</v>
      </c>
      <c r="Y16" s="99">
        <f t="shared" si="0"/>
        <v>1775</v>
      </c>
      <c r="Z16" s="99">
        <f t="shared" si="1"/>
        <v>0</v>
      </c>
      <c r="AA16">
        <v>6</v>
      </c>
      <c r="AH16"/>
      <c r="AM16" s="29"/>
      <c r="AQ16"/>
      <c r="AS16" s="29"/>
      <c r="AV16" s="22" t="s">
        <v>190</v>
      </c>
    </row>
    <row r="17" spans="1:140">
      <c r="A17" s="40" t="s">
        <v>10</v>
      </c>
      <c r="B17" s="74">
        <v>10283</v>
      </c>
      <c r="C17" s="74">
        <v>10287</v>
      </c>
      <c r="D17" s="6" t="s">
        <v>87</v>
      </c>
      <c r="E17" s="6" t="s">
        <v>92</v>
      </c>
      <c r="F17" s="6" t="s">
        <v>94</v>
      </c>
      <c r="H17" s="1" t="s">
        <v>171</v>
      </c>
      <c r="I17" s="1" t="s">
        <v>55</v>
      </c>
      <c r="J17" s="1" t="s">
        <v>288</v>
      </c>
      <c r="L17" s="33"/>
      <c r="U17" s="41">
        <f>1309+214</f>
        <v>1523</v>
      </c>
      <c r="Y17" s="99">
        <f t="shared" si="0"/>
        <v>1523</v>
      </c>
      <c r="Z17" s="99">
        <f t="shared" si="1"/>
        <v>0</v>
      </c>
      <c r="AH17"/>
      <c r="AM17" s="29"/>
      <c r="AQ17"/>
      <c r="AS17" s="29"/>
      <c r="AV17" s="22" t="s">
        <v>190</v>
      </c>
    </row>
    <row r="18" spans="1:140">
      <c r="A18" s="40" t="s">
        <v>10</v>
      </c>
      <c r="B18" s="74">
        <v>10283</v>
      </c>
      <c r="C18" s="74">
        <v>10287</v>
      </c>
      <c r="D18" s="6" t="s">
        <v>87</v>
      </c>
      <c r="E18" s="6" t="s">
        <v>92</v>
      </c>
      <c r="F18" s="6" t="s">
        <v>95</v>
      </c>
      <c r="H18" s="1" t="s">
        <v>171</v>
      </c>
      <c r="I18" s="1" t="s">
        <v>55</v>
      </c>
      <c r="J18" s="1" t="s">
        <v>167</v>
      </c>
      <c r="L18" s="33"/>
      <c r="U18" s="41">
        <f>1503+598</f>
        <v>2101</v>
      </c>
      <c r="Y18" s="99">
        <f t="shared" si="0"/>
        <v>2101</v>
      </c>
      <c r="Z18" s="99">
        <f t="shared" si="1"/>
        <v>0</v>
      </c>
      <c r="AH18"/>
      <c r="AM18" s="29"/>
      <c r="AQ18"/>
      <c r="AS18" s="29"/>
    </row>
    <row r="19" spans="1:140">
      <c r="A19" s="40" t="s">
        <v>10</v>
      </c>
      <c r="B19" s="74">
        <v>10283</v>
      </c>
      <c r="C19" s="74">
        <v>10287</v>
      </c>
      <c r="D19" s="6" t="s">
        <v>87</v>
      </c>
      <c r="E19" s="6" t="s">
        <v>62</v>
      </c>
      <c r="H19" s="1" t="s">
        <v>171</v>
      </c>
      <c r="I19" s="1" t="s">
        <v>283</v>
      </c>
      <c r="L19" s="33">
        <v>2000</v>
      </c>
      <c r="Y19" s="99">
        <f t="shared" si="0"/>
        <v>0</v>
      </c>
      <c r="Z19" s="99">
        <f t="shared" si="1"/>
        <v>2000</v>
      </c>
      <c r="AA19">
        <v>4</v>
      </c>
      <c r="AH19"/>
      <c r="AM19" s="29"/>
      <c r="AN19">
        <v>4</v>
      </c>
      <c r="AQ19"/>
      <c r="AR19" s="40"/>
      <c r="AS19" s="29"/>
    </row>
    <row r="20" spans="1:140" s="35" customFormat="1" ht="17">
      <c r="A20" s="40" t="s">
        <v>10</v>
      </c>
      <c r="B20" s="74">
        <v>10283</v>
      </c>
      <c r="C20" s="74">
        <v>10287</v>
      </c>
      <c r="D20" s="36" t="s">
        <v>61</v>
      </c>
      <c r="E20" s="36" t="s">
        <v>256</v>
      </c>
      <c r="F20" s="36"/>
      <c r="G20" s="36"/>
      <c r="H20" s="37" t="s">
        <v>171</v>
      </c>
      <c r="I20" s="37" t="s">
        <v>260</v>
      </c>
      <c r="J20" s="37"/>
      <c r="K20" s="37"/>
      <c r="L20" s="38">
        <v>291</v>
      </c>
      <c r="M20" s="35">
        <v>13400</v>
      </c>
      <c r="O20" s="37">
        <v>300</v>
      </c>
      <c r="Y20" s="99">
        <f t="shared" si="0"/>
        <v>300</v>
      </c>
      <c r="Z20" s="99">
        <f t="shared" si="1"/>
        <v>13691</v>
      </c>
      <c r="AA20" s="38"/>
      <c r="AB20" s="35">
        <v>1</v>
      </c>
      <c r="AE20" s="35">
        <v>2</v>
      </c>
      <c r="AI20" s="29"/>
      <c r="AJ20" s="29"/>
      <c r="AK20" s="29"/>
      <c r="AL20" s="29"/>
      <c r="AM20" s="29"/>
      <c r="AS20" s="29"/>
      <c r="AV20" s="35" t="s">
        <v>17</v>
      </c>
      <c r="AW20" s="40"/>
      <c r="AX20" s="40"/>
      <c r="AY20" s="40"/>
      <c r="AZ20" s="40"/>
      <c r="BA20" s="40"/>
      <c r="BB20" s="40"/>
      <c r="BC20" s="40"/>
      <c r="BD20" s="40"/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/>
      <c r="DT20" s="40"/>
      <c r="DU20" s="40"/>
      <c r="DV20" s="40"/>
      <c r="DW20" s="40"/>
      <c r="DX20" s="40"/>
      <c r="DY20" s="40"/>
      <c r="DZ20" s="40"/>
      <c r="EA20" s="40"/>
      <c r="EB20" s="40"/>
      <c r="EC20" s="40"/>
      <c r="ED20" s="40"/>
      <c r="EE20" s="40"/>
      <c r="EF20" s="40"/>
      <c r="EG20" s="40"/>
      <c r="EH20" s="40"/>
      <c r="EI20" s="40"/>
      <c r="EJ20" s="40"/>
    </row>
    <row r="21" spans="1:140" s="29" customFormat="1">
      <c r="A21" s="40" t="s">
        <v>10</v>
      </c>
      <c r="B21" s="74">
        <v>10283</v>
      </c>
      <c r="C21" s="74">
        <v>10287</v>
      </c>
      <c r="D21" s="30" t="s">
        <v>66</v>
      </c>
      <c r="E21" s="30" t="s">
        <v>177</v>
      </c>
      <c r="F21" s="30"/>
      <c r="G21" s="30"/>
      <c r="H21" s="31" t="s">
        <v>171</v>
      </c>
      <c r="I21" s="31" t="s">
        <v>213</v>
      </c>
      <c r="J21" s="31"/>
      <c r="K21" s="31"/>
      <c r="L21" s="34"/>
      <c r="Y21" s="99">
        <f t="shared" si="0"/>
        <v>0</v>
      </c>
      <c r="Z21" s="99">
        <f t="shared" si="1"/>
        <v>0</v>
      </c>
      <c r="AA21" s="34"/>
      <c r="AT21" s="39"/>
      <c r="AV21" s="29" t="s">
        <v>15</v>
      </c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</row>
    <row r="22" spans="1:140">
      <c r="A22" s="40" t="s">
        <v>10</v>
      </c>
      <c r="B22" s="74">
        <v>10283</v>
      </c>
      <c r="C22" s="74">
        <v>10287</v>
      </c>
      <c r="D22" s="6" t="s">
        <v>137</v>
      </c>
      <c r="E22" s="6" t="s">
        <v>142</v>
      </c>
      <c r="H22" s="1" t="s">
        <v>171</v>
      </c>
      <c r="I22" s="1" t="s">
        <v>58</v>
      </c>
      <c r="L22" s="33"/>
      <c r="V22" s="40">
        <f>713/594</f>
        <v>1.2003367003367003</v>
      </c>
      <c r="Y22" s="99">
        <f t="shared" si="0"/>
        <v>1.2003367003367003</v>
      </c>
      <c r="Z22" s="99">
        <f t="shared" si="1"/>
        <v>0</v>
      </c>
      <c r="AA22" s="33"/>
      <c r="AH22"/>
      <c r="AM22" s="29"/>
      <c r="AQ22"/>
      <c r="AS22" s="29"/>
      <c r="AT22" s="22"/>
      <c r="AV22" s="22" t="s">
        <v>473</v>
      </c>
    </row>
    <row r="23" spans="1:140" s="35" customFormat="1">
      <c r="A23" s="40" t="s">
        <v>10</v>
      </c>
      <c r="B23" s="74">
        <v>10283</v>
      </c>
      <c r="C23" s="74">
        <v>10287</v>
      </c>
      <c r="D23" s="36" t="s">
        <v>137</v>
      </c>
      <c r="E23" s="36" t="s">
        <v>466</v>
      </c>
      <c r="F23" s="36"/>
      <c r="G23" s="36"/>
      <c r="H23" s="37" t="s">
        <v>171</v>
      </c>
      <c r="I23" s="37" t="s">
        <v>467</v>
      </c>
      <c r="J23" s="37"/>
      <c r="K23" s="37"/>
      <c r="L23" s="38"/>
      <c r="V23" s="35">
        <v>193</v>
      </c>
      <c r="Y23" s="99">
        <f t="shared" si="0"/>
        <v>193</v>
      </c>
      <c r="Z23" s="99">
        <f t="shared" si="1"/>
        <v>0</v>
      </c>
      <c r="AA23" s="38"/>
      <c r="AI23" s="29"/>
      <c r="AJ23" s="29"/>
      <c r="AK23" s="29"/>
      <c r="AL23" s="29"/>
      <c r="AM23" s="29"/>
      <c r="AT23" s="55"/>
      <c r="AV23" s="35" t="s">
        <v>17</v>
      </c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  <c r="DS23" s="40"/>
      <c r="DT23" s="40"/>
      <c r="DU23" s="40"/>
      <c r="DV23" s="40"/>
      <c r="DW23" s="40"/>
      <c r="DX23" s="40"/>
      <c r="DY23" s="40"/>
      <c r="DZ23" s="40"/>
      <c r="EA23" s="40"/>
      <c r="EB23" s="40"/>
      <c r="EC23" s="40"/>
      <c r="ED23" s="40"/>
      <c r="EE23" s="40"/>
      <c r="EF23" s="40"/>
      <c r="EG23" s="40"/>
      <c r="EH23" s="40"/>
      <c r="EI23" s="40"/>
      <c r="EJ23" s="40"/>
    </row>
    <row r="24" spans="1:140" s="35" customFormat="1">
      <c r="A24" s="40" t="s">
        <v>10</v>
      </c>
      <c r="B24" s="74">
        <v>10283</v>
      </c>
      <c r="C24" s="74">
        <v>10287</v>
      </c>
      <c r="D24" s="36" t="s">
        <v>137</v>
      </c>
      <c r="E24" s="36" t="s">
        <v>468</v>
      </c>
      <c r="F24" s="36"/>
      <c r="G24" s="36"/>
      <c r="H24" s="37" t="s">
        <v>171</v>
      </c>
      <c r="I24" s="37" t="s">
        <v>469</v>
      </c>
      <c r="J24" s="37"/>
      <c r="K24" s="37"/>
      <c r="L24" s="38"/>
      <c r="Y24" s="99">
        <f t="shared" si="0"/>
        <v>0</v>
      </c>
      <c r="Z24" s="99">
        <f t="shared" si="1"/>
        <v>0</v>
      </c>
      <c r="AA24" s="38"/>
      <c r="AI24" s="29"/>
      <c r="AJ24" s="29"/>
      <c r="AK24" s="29"/>
      <c r="AL24" s="29"/>
      <c r="AM24" s="29"/>
      <c r="AT24" s="55"/>
      <c r="AV24" s="35" t="s">
        <v>17</v>
      </c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  <c r="DS24" s="40"/>
      <c r="DT24" s="40"/>
      <c r="DU24" s="40"/>
      <c r="DV24" s="40"/>
      <c r="DW24" s="40"/>
      <c r="DX24" s="40"/>
      <c r="DY24" s="40"/>
      <c r="DZ24" s="40"/>
      <c r="EA24" s="40"/>
      <c r="EB24" s="40"/>
      <c r="EC24" s="40"/>
      <c r="ED24" s="40"/>
      <c r="EE24" s="40"/>
      <c r="EF24" s="40"/>
      <c r="EG24" s="40"/>
      <c r="EH24" s="40"/>
      <c r="EI24" s="40"/>
      <c r="EJ24" s="40"/>
    </row>
    <row r="25" spans="1:140">
      <c r="A25" s="40" t="s">
        <v>10</v>
      </c>
      <c r="B25" s="74">
        <v>10283</v>
      </c>
      <c r="C25" s="74">
        <v>10287</v>
      </c>
      <c r="D25" s="6" t="s">
        <v>71</v>
      </c>
      <c r="E25" s="6" t="s">
        <v>70</v>
      </c>
      <c r="H25" s="1" t="s">
        <v>171</v>
      </c>
      <c r="I25" s="1" t="s">
        <v>57</v>
      </c>
      <c r="L25" s="33"/>
      <c r="W25" s="40">
        <v>300</v>
      </c>
      <c r="X25" s="40"/>
      <c r="Y25" s="99">
        <f t="shared" si="0"/>
        <v>300</v>
      </c>
      <c r="Z25" s="99">
        <f t="shared" si="1"/>
        <v>0</v>
      </c>
      <c r="AA25" s="33"/>
      <c r="AH25"/>
      <c r="AM25" s="29"/>
      <c r="AQ25"/>
      <c r="AS25" s="29"/>
    </row>
    <row r="26" spans="1:140" s="29" customFormat="1">
      <c r="A26" s="40" t="s">
        <v>10</v>
      </c>
      <c r="B26" s="74">
        <v>10283</v>
      </c>
      <c r="C26" s="74">
        <v>10287</v>
      </c>
      <c r="D26" s="30" t="s">
        <v>71</v>
      </c>
      <c r="E26" s="30" t="s">
        <v>96</v>
      </c>
      <c r="F26" s="30"/>
      <c r="G26" s="30"/>
      <c r="H26" s="31" t="s">
        <v>171</v>
      </c>
      <c r="I26" s="31" t="s">
        <v>277</v>
      </c>
      <c r="J26" s="31"/>
      <c r="K26" s="31"/>
      <c r="L26" s="34"/>
      <c r="Y26" s="99">
        <f t="shared" si="0"/>
        <v>0</v>
      </c>
      <c r="Z26" s="99">
        <f t="shared" si="1"/>
        <v>0</v>
      </c>
      <c r="AA26" s="34"/>
      <c r="AV26" s="29" t="s">
        <v>16</v>
      </c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  <c r="DS26" s="40"/>
      <c r="DT26" s="40"/>
      <c r="DU26" s="40"/>
      <c r="DV26" s="40"/>
      <c r="DW26" s="40"/>
      <c r="DX26" s="40"/>
      <c r="DY26" s="40"/>
      <c r="DZ26" s="40"/>
      <c r="EA26" s="40"/>
      <c r="EB26" s="40"/>
      <c r="EC26" s="40"/>
      <c r="ED26" s="40"/>
      <c r="EE26" s="40"/>
      <c r="EF26" s="40"/>
      <c r="EG26" s="40"/>
      <c r="EH26" s="40"/>
      <c r="EI26" s="40"/>
      <c r="EJ26" s="40"/>
    </row>
    <row r="27" spans="1:140" s="35" customFormat="1">
      <c r="A27" s="40" t="s">
        <v>10</v>
      </c>
      <c r="B27" s="74">
        <v>10283</v>
      </c>
      <c r="C27" s="74">
        <v>10287</v>
      </c>
      <c r="D27" s="36" t="s">
        <v>71</v>
      </c>
      <c r="E27" s="36" t="s">
        <v>397</v>
      </c>
      <c r="F27" s="36" t="s">
        <v>399</v>
      </c>
      <c r="G27" s="36"/>
      <c r="H27" s="37" t="s">
        <v>171</v>
      </c>
      <c r="I27" s="37" t="s">
        <v>400</v>
      </c>
      <c r="J27" s="37"/>
      <c r="K27" s="37"/>
      <c r="L27" s="38"/>
      <c r="X27" s="35">
        <v>160</v>
      </c>
      <c r="Y27" s="99">
        <f t="shared" si="0"/>
        <v>160</v>
      </c>
      <c r="Z27" s="99">
        <f t="shared" si="1"/>
        <v>0</v>
      </c>
      <c r="AA27" s="38"/>
      <c r="AI27" s="29"/>
      <c r="AJ27" s="29"/>
      <c r="AK27" s="29"/>
      <c r="AL27" s="29"/>
      <c r="AM27" s="29"/>
      <c r="AV27" s="35" t="s">
        <v>17</v>
      </c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</row>
    <row r="28" spans="1:140" s="35" customFormat="1">
      <c r="A28" s="40" t="s">
        <v>10</v>
      </c>
      <c r="B28" s="74">
        <v>10283</v>
      </c>
      <c r="C28" s="74">
        <v>10287</v>
      </c>
      <c r="D28" s="36" t="s">
        <v>71</v>
      </c>
      <c r="E28" s="36" t="s">
        <v>395</v>
      </c>
      <c r="F28" s="36" t="s">
        <v>396</v>
      </c>
      <c r="G28" s="36"/>
      <c r="H28" s="37" t="s">
        <v>171</v>
      </c>
      <c r="I28" s="37" t="s">
        <v>401</v>
      </c>
      <c r="J28" s="37"/>
      <c r="K28" s="37"/>
      <c r="L28" s="38"/>
      <c r="X28" s="35">
        <v>148</v>
      </c>
      <c r="Y28" s="99">
        <f t="shared" si="0"/>
        <v>148</v>
      </c>
      <c r="Z28" s="99">
        <f t="shared" si="1"/>
        <v>0</v>
      </c>
      <c r="AA28" s="38"/>
      <c r="AI28" s="29"/>
      <c r="AJ28" s="29"/>
      <c r="AK28" s="29"/>
      <c r="AL28" s="29"/>
      <c r="AM28" s="29"/>
      <c r="AV28" s="35" t="s">
        <v>17</v>
      </c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</row>
    <row r="29" spans="1:140" s="35" customFormat="1">
      <c r="A29" s="40" t="s">
        <v>10</v>
      </c>
      <c r="B29" s="74">
        <v>10283</v>
      </c>
      <c r="C29" s="74">
        <v>10287</v>
      </c>
      <c r="D29" s="36" t="s">
        <v>71</v>
      </c>
      <c r="E29" s="36"/>
      <c r="F29" s="36" t="s">
        <v>392</v>
      </c>
      <c r="G29" s="36" t="s">
        <v>393</v>
      </c>
      <c r="H29" s="37" t="s">
        <v>171</v>
      </c>
      <c r="I29" s="37" t="s">
        <v>398</v>
      </c>
      <c r="J29" s="37"/>
      <c r="K29" s="37" t="s">
        <v>169</v>
      </c>
      <c r="L29" s="38">
        <v>5510</v>
      </c>
      <c r="N29" s="35">
        <v>7014</v>
      </c>
      <c r="O29" s="35">
        <v>37</v>
      </c>
      <c r="P29" s="35">
        <v>45</v>
      </c>
      <c r="Q29" s="35">
        <v>375</v>
      </c>
      <c r="R29" s="35">
        <v>178</v>
      </c>
      <c r="Y29" s="99">
        <f t="shared" si="0"/>
        <v>82</v>
      </c>
      <c r="Z29" s="99">
        <f t="shared" si="1"/>
        <v>12899</v>
      </c>
      <c r="AA29" s="38"/>
      <c r="AG29" s="35">
        <v>1</v>
      </c>
      <c r="AI29" s="29"/>
      <c r="AJ29" s="29"/>
      <c r="AK29" s="29"/>
      <c r="AL29" s="29"/>
      <c r="AM29" s="29"/>
      <c r="AO29" s="35">
        <v>5</v>
      </c>
      <c r="AP29" s="35">
        <v>3</v>
      </c>
      <c r="AV29" s="35" t="s">
        <v>17</v>
      </c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</row>
    <row r="30" spans="1:140" s="35" customFormat="1">
      <c r="A30" s="40" t="s">
        <v>10</v>
      </c>
      <c r="B30" s="74">
        <v>10283</v>
      </c>
      <c r="C30" s="74">
        <v>10287</v>
      </c>
      <c r="D30" s="36" t="s">
        <v>71</v>
      </c>
      <c r="E30" s="36"/>
      <c r="F30" s="36" t="s">
        <v>392</v>
      </c>
      <c r="G30" s="36" t="s">
        <v>394</v>
      </c>
      <c r="H30" s="37" t="s">
        <v>171</v>
      </c>
      <c r="I30" s="37" t="s">
        <v>398</v>
      </c>
      <c r="J30" s="37"/>
      <c r="K30" s="37" t="s">
        <v>288</v>
      </c>
      <c r="L30" s="38">
        <v>1445</v>
      </c>
      <c r="M30" s="35">
        <v>1862</v>
      </c>
      <c r="N30" s="35">
        <v>30</v>
      </c>
      <c r="Q30" s="35">
        <v>50</v>
      </c>
      <c r="R30" s="35">
        <v>13</v>
      </c>
      <c r="Y30" s="99">
        <f t="shared" si="0"/>
        <v>0</v>
      </c>
      <c r="Z30" s="99">
        <f t="shared" si="1"/>
        <v>3387</v>
      </c>
      <c r="AA30" s="38"/>
      <c r="AI30" s="29"/>
      <c r="AJ30" s="29"/>
      <c r="AK30" s="29"/>
      <c r="AL30" s="29"/>
      <c r="AM30" s="29"/>
      <c r="AV30" s="35" t="s">
        <v>17</v>
      </c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</row>
    <row r="31" spans="1:140">
      <c r="A31" s="40" t="s">
        <v>10</v>
      </c>
      <c r="B31" s="74">
        <v>10283</v>
      </c>
      <c r="C31" s="74">
        <v>10287</v>
      </c>
      <c r="D31" s="6" t="s">
        <v>71</v>
      </c>
      <c r="E31" s="6" t="s">
        <v>214</v>
      </c>
      <c r="H31" s="1" t="s">
        <v>171</v>
      </c>
      <c r="I31" s="1" t="s">
        <v>215</v>
      </c>
      <c r="L31" s="33"/>
      <c r="N31" s="40">
        <v>524</v>
      </c>
      <c r="Q31" s="40">
        <v>2</v>
      </c>
      <c r="Y31" s="99">
        <f t="shared" si="0"/>
        <v>0</v>
      </c>
      <c r="Z31" s="99">
        <f t="shared" si="1"/>
        <v>526</v>
      </c>
      <c r="AA31" s="33"/>
      <c r="AH31"/>
      <c r="AM31" s="29"/>
      <c r="AQ31"/>
      <c r="AS31" s="29"/>
      <c r="AT31" s="10">
        <v>1</v>
      </c>
      <c r="AU31">
        <v>80</v>
      </c>
      <c r="AV31" s="10" t="s">
        <v>193</v>
      </c>
    </row>
    <row r="32" spans="1:140" s="29" customFormat="1">
      <c r="A32" s="40" t="s">
        <v>10</v>
      </c>
      <c r="B32" s="74">
        <v>10283</v>
      </c>
      <c r="C32" s="74">
        <v>10287</v>
      </c>
      <c r="D32" s="30" t="s">
        <v>153</v>
      </c>
      <c r="E32" s="30" t="s">
        <v>178</v>
      </c>
      <c r="F32" s="30"/>
      <c r="G32" s="30"/>
      <c r="H32" s="31" t="s">
        <v>172</v>
      </c>
      <c r="I32" s="31" t="s">
        <v>203</v>
      </c>
      <c r="J32" s="31"/>
      <c r="K32" s="31"/>
      <c r="L32" s="34"/>
      <c r="Y32" s="99">
        <f t="shared" si="0"/>
        <v>0</v>
      </c>
      <c r="Z32" s="99">
        <f t="shared" si="1"/>
        <v>0</v>
      </c>
      <c r="AA32" s="34"/>
      <c r="AV32" s="29" t="s">
        <v>16</v>
      </c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</row>
    <row r="33" spans="1:48">
      <c r="A33" s="40" t="s">
        <v>10</v>
      </c>
      <c r="B33" s="74">
        <v>10283</v>
      </c>
      <c r="C33" s="74">
        <v>10287</v>
      </c>
      <c r="D33" s="6" t="s">
        <v>153</v>
      </c>
      <c r="E33" s="6" t="s">
        <v>74</v>
      </c>
      <c r="H33" s="1" t="s">
        <v>172</v>
      </c>
      <c r="I33" s="1" t="s">
        <v>59</v>
      </c>
      <c r="K33" s="101" t="s">
        <v>288</v>
      </c>
      <c r="L33" s="33">
        <v>11216</v>
      </c>
      <c r="M33">
        <v>10580</v>
      </c>
      <c r="N33">
        <v>21420</v>
      </c>
      <c r="P33">
        <v>372</v>
      </c>
      <c r="R33">
        <v>399</v>
      </c>
      <c r="S33">
        <v>5</v>
      </c>
      <c r="Y33" s="99">
        <f t="shared" si="0"/>
        <v>372</v>
      </c>
      <c r="Z33" s="99">
        <f t="shared" si="1"/>
        <v>43216</v>
      </c>
      <c r="AH33"/>
      <c r="AM33" s="29"/>
      <c r="AQ33"/>
      <c r="AS33" s="29"/>
      <c r="AV33" t="s">
        <v>189</v>
      </c>
    </row>
    <row r="34" spans="1:48">
      <c r="A34" s="40" t="s">
        <v>10</v>
      </c>
      <c r="B34" s="74">
        <v>10283</v>
      </c>
      <c r="C34" s="74">
        <v>10287</v>
      </c>
      <c r="D34" s="6" t="s">
        <v>75</v>
      </c>
      <c r="E34" s="6" t="s">
        <v>97</v>
      </c>
      <c r="H34" s="1" t="s">
        <v>172</v>
      </c>
      <c r="I34" s="1" t="s">
        <v>194</v>
      </c>
      <c r="K34" s="101" t="s">
        <v>169</v>
      </c>
      <c r="L34" s="33">
        <v>1853</v>
      </c>
      <c r="M34">
        <v>2780</v>
      </c>
      <c r="N34">
        <v>4380</v>
      </c>
      <c r="P34">
        <v>36</v>
      </c>
      <c r="R34">
        <v>90</v>
      </c>
      <c r="Y34" s="99">
        <f t="shared" si="0"/>
        <v>36</v>
      </c>
      <c r="Z34" s="99">
        <f t="shared" si="1"/>
        <v>9013</v>
      </c>
      <c r="AH34"/>
      <c r="AM34" s="29"/>
      <c r="AQ34"/>
      <c r="AS34" s="29"/>
    </row>
    <row r="35" spans="1:48">
      <c r="A35" s="40" t="s">
        <v>10</v>
      </c>
      <c r="B35" s="74">
        <v>10283</v>
      </c>
      <c r="C35" s="74">
        <v>10287</v>
      </c>
      <c r="D35" s="6" t="s">
        <v>75</v>
      </c>
      <c r="E35" s="6" t="s">
        <v>98</v>
      </c>
      <c r="H35" s="1" t="s">
        <v>172</v>
      </c>
      <c r="I35" s="1" t="s">
        <v>249</v>
      </c>
      <c r="K35" s="101" t="s">
        <v>169</v>
      </c>
      <c r="L35" s="23">
        <v>4144</v>
      </c>
      <c r="N35">
        <v>14180</v>
      </c>
      <c r="P35">
        <v>1</v>
      </c>
      <c r="Q35">
        <v>20</v>
      </c>
      <c r="R35">
        <v>64</v>
      </c>
      <c r="Y35" s="99">
        <f t="shared" si="0"/>
        <v>1</v>
      </c>
      <c r="Z35" s="99">
        <f t="shared" si="1"/>
        <v>18344</v>
      </c>
      <c r="AH35"/>
      <c r="AM35" s="29"/>
      <c r="AQ35"/>
      <c r="AS35" s="29"/>
      <c r="AV35" t="s">
        <v>189</v>
      </c>
    </row>
    <row r="36" spans="1:48">
      <c r="A36" s="40" t="s">
        <v>10</v>
      </c>
      <c r="B36" s="74">
        <v>10283</v>
      </c>
      <c r="C36" s="74">
        <v>10287</v>
      </c>
      <c r="D36" s="6" t="s">
        <v>75</v>
      </c>
      <c r="E36" s="6" t="s">
        <v>99</v>
      </c>
      <c r="H36" s="1" t="s">
        <v>172</v>
      </c>
      <c r="I36" s="1" t="s">
        <v>250</v>
      </c>
      <c r="K36" s="101" t="s">
        <v>169</v>
      </c>
      <c r="L36" s="33">
        <v>6894</v>
      </c>
      <c r="M36">
        <v>3116</v>
      </c>
      <c r="N36">
        <v>15660</v>
      </c>
      <c r="P36">
        <v>206</v>
      </c>
      <c r="R36">
        <v>31</v>
      </c>
      <c r="T36">
        <v>50</v>
      </c>
      <c r="Y36" s="99">
        <f t="shared" si="0"/>
        <v>256</v>
      </c>
      <c r="Z36" s="99">
        <f t="shared" si="1"/>
        <v>25670</v>
      </c>
      <c r="AA36">
        <v>5</v>
      </c>
      <c r="AB36">
        <v>3</v>
      </c>
      <c r="AH36"/>
      <c r="AM36" s="29"/>
      <c r="AQ36"/>
      <c r="AS36" s="29"/>
    </row>
    <row r="37" spans="1:48">
      <c r="A37" s="40" t="s">
        <v>10</v>
      </c>
      <c r="B37" s="74">
        <v>10283</v>
      </c>
      <c r="C37" s="74">
        <v>10287</v>
      </c>
      <c r="D37" s="6" t="s">
        <v>75</v>
      </c>
      <c r="E37" s="6" t="s">
        <v>79</v>
      </c>
      <c r="H37" s="1" t="s">
        <v>172</v>
      </c>
      <c r="I37" s="1" t="s">
        <v>119</v>
      </c>
      <c r="K37" s="101" t="s">
        <v>288</v>
      </c>
      <c r="L37" s="33"/>
      <c r="U37" s="42">
        <f>3074+472</f>
        <v>3546</v>
      </c>
      <c r="Y37" s="99">
        <f t="shared" si="0"/>
        <v>3546</v>
      </c>
      <c r="Z37" s="99">
        <f t="shared" si="1"/>
        <v>0</v>
      </c>
      <c r="AA37">
        <v>1</v>
      </c>
      <c r="AH37"/>
      <c r="AM37" s="29"/>
      <c r="AQ37"/>
      <c r="AS37" s="29"/>
    </row>
    <row r="38" spans="1:48">
      <c r="A38" s="40" t="s">
        <v>10</v>
      </c>
      <c r="B38" s="74">
        <v>10283</v>
      </c>
      <c r="C38" s="74">
        <v>10287</v>
      </c>
      <c r="D38" s="6" t="s">
        <v>80</v>
      </c>
      <c r="E38" s="6" t="s">
        <v>81</v>
      </c>
      <c r="H38" s="1" t="s">
        <v>172</v>
      </c>
      <c r="I38" s="1" t="s">
        <v>258</v>
      </c>
      <c r="K38" s="101" t="s">
        <v>288</v>
      </c>
      <c r="L38" s="33">
        <v>3185</v>
      </c>
      <c r="M38">
        <v>4610</v>
      </c>
      <c r="N38">
        <v>3480</v>
      </c>
      <c r="R38">
        <v>20</v>
      </c>
      <c r="Y38" s="99">
        <f t="shared" si="0"/>
        <v>0</v>
      </c>
      <c r="Z38" s="99">
        <f t="shared" si="1"/>
        <v>11275</v>
      </c>
      <c r="AH38"/>
      <c r="AM38" s="29"/>
      <c r="AQ38"/>
      <c r="AR38" s="40"/>
      <c r="AS38" s="29"/>
    </row>
    <row r="39" spans="1:48">
      <c r="A39" s="40" t="s">
        <v>10</v>
      </c>
      <c r="B39" s="74">
        <v>10283</v>
      </c>
      <c r="C39" s="74">
        <v>10287</v>
      </c>
      <c r="D39" s="6" t="s">
        <v>82</v>
      </c>
      <c r="E39" s="6" t="s">
        <v>83</v>
      </c>
      <c r="H39" s="1" t="s">
        <v>172</v>
      </c>
      <c r="I39" s="1" t="s">
        <v>279</v>
      </c>
      <c r="L39" s="33"/>
      <c r="R39" s="99">
        <f>SUM(R4:R38)</f>
        <v>4667</v>
      </c>
      <c r="S39" s="99">
        <f>SUM(S4:S38)</f>
        <v>76</v>
      </c>
      <c r="Y39" s="99">
        <f>SUM(Y4:Y38)</f>
        <v>13972.200336700336</v>
      </c>
      <c r="Z39" s="99">
        <f>SUM(Z4:Z38)</f>
        <v>611972</v>
      </c>
      <c r="AA39" s="33"/>
      <c r="AH39"/>
      <c r="AM39" s="29"/>
      <c r="AQ39"/>
      <c r="AS39" s="29"/>
    </row>
    <row r="40" spans="1:48" s="40" customFormat="1">
      <c r="D40" s="54"/>
      <c r="E40" s="54"/>
      <c r="F40" s="54"/>
      <c r="G40" s="54"/>
      <c r="H40" s="42"/>
      <c r="I40" s="42"/>
      <c r="J40" s="42"/>
      <c r="K40" s="42"/>
      <c r="R40" s="40">
        <f>S39+R39</f>
        <v>4743</v>
      </c>
      <c r="AV40" s="39" t="s">
        <v>191</v>
      </c>
    </row>
    <row r="41" spans="1:48" s="40" customFormat="1">
      <c r="D41" s="54"/>
      <c r="E41" s="54"/>
      <c r="F41" s="54"/>
      <c r="G41" s="54"/>
      <c r="H41" s="42"/>
      <c r="I41" s="42"/>
      <c r="J41" s="42"/>
      <c r="K41" s="42"/>
    </row>
    <row r="42" spans="1:48" s="40" customFormat="1">
      <c r="D42" s="54"/>
      <c r="E42" s="54"/>
      <c r="F42" s="54"/>
      <c r="G42" s="54"/>
      <c r="H42" s="42"/>
      <c r="I42" s="42"/>
      <c r="J42" s="42"/>
      <c r="K42" s="42"/>
    </row>
    <row r="43" spans="1:48" s="40" customFormat="1">
      <c r="D43" s="54"/>
      <c r="E43" s="54"/>
      <c r="F43" s="54"/>
      <c r="G43" s="54"/>
      <c r="H43" s="42"/>
      <c r="I43" s="42"/>
      <c r="J43" s="42"/>
      <c r="K43" s="42"/>
    </row>
    <row r="44" spans="1:48" s="40" customFormat="1">
      <c r="D44" s="54"/>
      <c r="E44" s="54"/>
      <c r="F44" s="54"/>
      <c r="G44" s="54"/>
      <c r="H44" s="42"/>
      <c r="I44" s="42"/>
      <c r="J44" s="42"/>
      <c r="K44" s="42"/>
    </row>
    <row r="45" spans="1:48" s="40" customFormat="1">
      <c r="D45" s="54"/>
      <c r="E45" s="54"/>
      <c r="F45" s="54"/>
      <c r="G45" s="54"/>
      <c r="H45" s="42"/>
      <c r="I45" s="42"/>
      <c r="J45" s="42"/>
      <c r="K45" s="42"/>
    </row>
    <row r="46" spans="1:48" s="40" customFormat="1">
      <c r="D46" s="54"/>
      <c r="E46" s="54"/>
      <c r="F46" s="54"/>
      <c r="G46" s="54"/>
      <c r="H46" s="42"/>
      <c r="I46" s="42"/>
      <c r="J46" s="42"/>
      <c r="K46" s="42"/>
    </row>
    <row r="47" spans="1:48" s="40" customFormat="1">
      <c r="D47" s="54"/>
      <c r="E47" s="54"/>
      <c r="F47" s="54"/>
      <c r="G47" s="54"/>
      <c r="H47" s="42"/>
      <c r="I47" s="42"/>
      <c r="J47" s="42"/>
      <c r="K47" s="42"/>
    </row>
    <row r="48" spans="1:48" s="40" customFormat="1">
      <c r="D48" s="54"/>
      <c r="E48" s="54"/>
      <c r="F48" s="54"/>
      <c r="G48" s="54"/>
      <c r="H48" s="42"/>
      <c r="I48" s="42"/>
      <c r="J48" s="42"/>
      <c r="K48" s="42"/>
    </row>
    <row r="49" spans="4:26" s="40" customFormat="1">
      <c r="D49" s="54"/>
      <c r="E49" s="54"/>
      <c r="F49" s="54"/>
      <c r="G49" s="54"/>
      <c r="H49" s="42"/>
      <c r="I49" s="42"/>
      <c r="J49" s="42"/>
      <c r="K49" s="42"/>
      <c r="X49" s="58"/>
      <c r="Y49" s="58"/>
      <c r="Z49" s="58"/>
    </row>
    <row r="50" spans="4:26" s="40" customFormat="1">
      <c r="D50" s="54"/>
      <c r="E50" s="54"/>
      <c r="F50" s="54"/>
      <c r="G50" s="54"/>
      <c r="H50" s="42"/>
      <c r="I50" s="42"/>
      <c r="J50" s="42"/>
      <c r="K50" s="42"/>
      <c r="X50" s="58"/>
      <c r="Y50" s="58"/>
      <c r="Z50" s="58"/>
    </row>
    <row r="51" spans="4:26" s="40" customFormat="1">
      <c r="D51" s="54"/>
      <c r="E51" s="54"/>
      <c r="F51" s="54"/>
      <c r="G51" s="54"/>
      <c r="H51" s="42"/>
      <c r="I51" s="42"/>
      <c r="J51" s="42"/>
      <c r="K51" s="42"/>
      <c r="X51" s="58"/>
      <c r="Y51" s="58"/>
      <c r="Z51" s="58"/>
    </row>
    <row r="52" spans="4:26" s="40" customFormat="1">
      <c r="D52" s="54"/>
      <c r="E52" s="54"/>
      <c r="F52" s="54"/>
      <c r="G52" s="54"/>
      <c r="H52" s="42"/>
      <c r="I52" s="42"/>
      <c r="J52" s="42"/>
      <c r="K52" s="42"/>
      <c r="X52" s="58"/>
      <c r="Y52" s="58"/>
      <c r="Z52" s="58"/>
    </row>
    <row r="53" spans="4:26" s="40" customFormat="1">
      <c r="D53" s="54"/>
      <c r="E53" s="54"/>
      <c r="F53" s="54"/>
      <c r="G53" s="54"/>
      <c r="H53" s="42"/>
      <c r="I53" s="42"/>
      <c r="J53" s="42"/>
      <c r="K53" s="42"/>
      <c r="X53" s="58"/>
      <c r="Y53" s="58"/>
      <c r="Z53" s="58"/>
    </row>
    <row r="54" spans="4:26" s="40" customFormat="1">
      <c r="D54" s="54"/>
      <c r="E54" s="54"/>
      <c r="F54" s="54"/>
      <c r="G54" s="54"/>
      <c r="H54" s="42"/>
      <c r="I54" s="42"/>
      <c r="J54" s="42"/>
      <c r="K54" s="42"/>
      <c r="X54" s="58"/>
      <c r="Y54" s="58"/>
      <c r="Z54" s="58"/>
    </row>
    <row r="55" spans="4:26" s="40" customFormat="1">
      <c r="D55" s="54"/>
      <c r="E55" s="54"/>
      <c r="F55" s="54"/>
      <c r="G55" s="54"/>
      <c r="H55" s="42"/>
      <c r="I55" s="42"/>
      <c r="J55" s="42"/>
      <c r="K55" s="42"/>
      <c r="X55" s="58"/>
      <c r="Y55" s="58"/>
      <c r="Z55" s="58"/>
    </row>
    <row r="56" spans="4:26" s="40" customFormat="1">
      <c r="D56" s="54"/>
      <c r="E56" s="54"/>
      <c r="F56" s="54"/>
      <c r="G56" s="54"/>
      <c r="H56" s="42"/>
      <c r="I56" s="42"/>
      <c r="J56" s="42"/>
      <c r="K56" s="42"/>
      <c r="X56" s="58"/>
      <c r="Y56" s="58"/>
      <c r="Z56" s="58"/>
    </row>
    <row r="57" spans="4:26" s="40" customFormat="1">
      <c r="D57" s="54"/>
      <c r="E57" s="54"/>
      <c r="F57" s="54"/>
      <c r="G57" s="54"/>
      <c r="H57" s="42"/>
      <c r="I57" s="42"/>
      <c r="J57" s="42"/>
      <c r="K57" s="42"/>
      <c r="X57" s="58"/>
      <c r="Y57" s="58"/>
      <c r="Z57" s="58"/>
    </row>
    <row r="58" spans="4:26" s="40" customFormat="1">
      <c r="D58" s="54"/>
      <c r="E58" s="54"/>
      <c r="F58" s="54"/>
      <c r="G58" s="54"/>
      <c r="H58" s="42"/>
      <c r="I58" s="42"/>
      <c r="J58" s="42"/>
      <c r="K58" s="42"/>
      <c r="X58" s="58"/>
      <c r="Y58" s="58"/>
      <c r="Z58" s="58"/>
    </row>
    <row r="59" spans="4:26" s="40" customFormat="1">
      <c r="D59" s="54"/>
      <c r="E59" s="54"/>
      <c r="F59" s="54"/>
      <c r="G59" s="54"/>
      <c r="H59" s="42"/>
      <c r="I59" s="42"/>
      <c r="J59" s="42"/>
      <c r="K59" s="42"/>
    </row>
    <row r="60" spans="4:26" s="40" customFormat="1">
      <c r="D60" s="54"/>
      <c r="E60" s="54"/>
      <c r="F60" s="54"/>
      <c r="G60" s="54"/>
      <c r="H60" s="42"/>
      <c r="I60" s="42"/>
      <c r="J60" s="42"/>
      <c r="K60" s="42"/>
    </row>
    <row r="61" spans="4:26" s="40" customFormat="1">
      <c r="D61" s="54"/>
      <c r="E61" s="54"/>
      <c r="F61" s="54"/>
      <c r="G61" s="54"/>
      <c r="H61" s="42"/>
      <c r="I61" s="42"/>
      <c r="J61" s="42"/>
      <c r="K61" s="42"/>
    </row>
    <row r="62" spans="4:26" s="40" customFormat="1">
      <c r="D62" s="54"/>
      <c r="E62" s="54"/>
      <c r="F62" s="54"/>
      <c r="G62" s="54"/>
      <c r="H62" s="42"/>
      <c r="I62" s="42"/>
      <c r="J62" s="42"/>
      <c r="K62" s="42"/>
    </row>
    <row r="63" spans="4:26" s="40" customFormat="1">
      <c r="D63" s="54"/>
      <c r="E63" s="54"/>
      <c r="F63" s="54"/>
      <c r="G63" s="54"/>
      <c r="H63" s="42"/>
      <c r="I63" s="42"/>
      <c r="J63" s="42"/>
      <c r="K63" s="42"/>
    </row>
    <row r="64" spans="4:26" s="40" customFormat="1">
      <c r="D64" s="54"/>
      <c r="E64" s="54"/>
      <c r="F64" s="54"/>
      <c r="G64" s="54"/>
      <c r="H64" s="42"/>
      <c r="I64" s="42"/>
      <c r="J64" s="42"/>
      <c r="K64" s="42"/>
    </row>
    <row r="65" spans="4:11" s="40" customFormat="1">
      <c r="D65" s="54"/>
      <c r="E65" s="54"/>
      <c r="F65" s="54"/>
      <c r="G65" s="54"/>
      <c r="H65" s="42"/>
      <c r="I65" s="42"/>
      <c r="J65" s="42"/>
      <c r="K65" s="42"/>
    </row>
    <row r="66" spans="4:11" s="40" customFormat="1">
      <c r="D66" s="54"/>
      <c r="E66" s="54"/>
      <c r="F66" s="54"/>
      <c r="G66" s="54"/>
      <c r="H66" s="42"/>
      <c r="I66" s="42"/>
      <c r="J66" s="42"/>
      <c r="K66" s="42"/>
    </row>
    <row r="67" spans="4:11" s="40" customFormat="1">
      <c r="D67" s="54"/>
      <c r="E67" s="54"/>
      <c r="F67" s="54"/>
      <c r="G67" s="54"/>
      <c r="H67" s="42"/>
      <c r="I67" s="42"/>
      <c r="J67" s="42"/>
      <c r="K67" s="42"/>
    </row>
    <row r="68" spans="4:11" s="40" customFormat="1">
      <c r="D68" s="54"/>
      <c r="E68" s="54"/>
      <c r="F68" s="54"/>
      <c r="G68" s="54"/>
      <c r="H68" s="42"/>
      <c r="I68" s="42"/>
      <c r="J68" s="42"/>
      <c r="K68" s="42"/>
    </row>
    <row r="69" spans="4:11" s="40" customFormat="1">
      <c r="D69" s="54"/>
      <c r="E69" s="54"/>
      <c r="F69" s="54"/>
      <c r="G69" s="54"/>
      <c r="H69" s="42"/>
      <c r="I69" s="42"/>
      <c r="J69" s="42"/>
      <c r="K69" s="42"/>
    </row>
    <row r="70" spans="4:11" s="40" customFormat="1">
      <c r="D70" s="54"/>
      <c r="E70" s="54"/>
      <c r="F70" s="54"/>
      <c r="G70" s="54"/>
      <c r="H70" s="42"/>
      <c r="I70" s="42"/>
      <c r="J70" s="42"/>
      <c r="K70" s="42"/>
    </row>
    <row r="71" spans="4:11" s="40" customFormat="1">
      <c r="D71" s="54"/>
      <c r="E71" s="54"/>
      <c r="F71" s="54"/>
      <c r="G71" s="54"/>
      <c r="H71" s="42"/>
      <c r="I71" s="42"/>
      <c r="J71" s="42"/>
      <c r="K71" s="42"/>
    </row>
    <row r="72" spans="4:11" s="40" customFormat="1">
      <c r="D72" s="54"/>
      <c r="E72" s="54"/>
      <c r="F72" s="54"/>
      <c r="G72" s="54"/>
      <c r="H72" s="42"/>
      <c r="I72" s="42"/>
      <c r="J72" s="42"/>
      <c r="K72" s="42"/>
    </row>
    <row r="73" spans="4:11" s="40" customFormat="1">
      <c r="D73" s="54"/>
      <c r="E73" s="54"/>
      <c r="F73" s="54"/>
      <c r="G73" s="54"/>
      <c r="H73" s="42"/>
      <c r="I73" s="42"/>
      <c r="J73" s="42"/>
      <c r="K73" s="42"/>
    </row>
    <row r="74" spans="4:11" s="40" customFormat="1">
      <c r="D74" s="54"/>
      <c r="E74" s="54"/>
      <c r="F74" s="54"/>
      <c r="G74" s="54"/>
      <c r="H74" s="42"/>
      <c r="I74" s="42"/>
      <c r="J74" s="42"/>
      <c r="K74" s="42"/>
    </row>
    <row r="75" spans="4:11" s="40" customFormat="1">
      <c r="D75" s="54"/>
      <c r="E75" s="54"/>
      <c r="F75" s="54"/>
      <c r="G75" s="54"/>
      <c r="H75" s="42"/>
      <c r="I75" s="42"/>
      <c r="J75" s="42"/>
      <c r="K75" s="42"/>
    </row>
    <row r="76" spans="4:11" s="40" customFormat="1">
      <c r="D76" s="54"/>
      <c r="E76" s="54"/>
      <c r="F76" s="54"/>
      <c r="G76" s="54"/>
      <c r="H76" s="42"/>
      <c r="I76" s="42"/>
      <c r="J76" s="42"/>
      <c r="K76" s="42"/>
    </row>
    <row r="77" spans="4:11" s="40" customFormat="1">
      <c r="D77" s="54"/>
      <c r="E77" s="54"/>
      <c r="F77" s="54"/>
      <c r="G77" s="54"/>
      <c r="H77" s="42"/>
      <c r="I77" s="42"/>
      <c r="J77" s="42"/>
      <c r="K77" s="42"/>
    </row>
    <row r="78" spans="4:11" s="40" customFormat="1">
      <c r="D78" s="54"/>
      <c r="E78" s="54"/>
      <c r="F78" s="54"/>
      <c r="G78" s="54"/>
      <c r="H78" s="42"/>
      <c r="I78" s="42"/>
      <c r="J78" s="42"/>
      <c r="K78" s="42"/>
    </row>
    <row r="79" spans="4:11" s="40" customFormat="1">
      <c r="D79" s="54"/>
      <c r="E79" s="54"/>
      <c r="F79" s="54"/>
      <c r="G79" s="54"/>
      <c r="H79" s="42"/>
      <c r="I79" s="42"/>
      <c r="J79" s="42"/>
      <c r="K79" s="42"/>
    </row>
    <row r="80" spans="4:11" s="40" customFormat="1">
      <c r="D80" s="54"/>
      <c r="E80" s="54"/>
      <c r="F80" s="54"/>
      <c r="G80" s="54"/>
      <c r="H80" s="42"/>
      <c r="I80" s="42"/>
      <c r="J80" s="42"/>
      <c r="K80" s="42"/>
    </row>
    <row r="81" spans="4:11" s="40" customFormat="1">
      <c r="D81" s="54"/>
      <c r="E81" s="54"/>
      <c r="F81" s="54"/>
      <c r="G81" s="54"/>
      <c r="H81" s="42"/>
      <c r="I81" s="42"/>
      <c r="J81" s="42"/>
      <c r="K81" s="42"/>
    </row>
    <row r="82" spans="4:11" s="40" customFormat="1">
      <c r="D82" s="54"/>
      <c r="E82" s="54"/>
      <c r="F82" s="54"/>
      <c r="G82" s="54"/>
      <c r="H82" s="42"/>
      <c r="I82" s="42"/>
      <c r="J82" s="42"/>
      <c r="K82" s="42"/>
    </row>
    <row r="83" spans="4:11" s="40" customFormat="1">
      <c r="D83" s="54"/>
      <c r="E83" s="54"/>
      <c r="F83" s="54"/>
      <c r="G83" s="54"/>
      <c r="H83" s="42"/>
      <c r="I83" s="42"/>
      <c r="J83" s="42"/>
      <c r="K83" s="42"/>
    </row>
    <row r="84" spans="4:11" s="40" customFormat="1">
      <c r="D84" s="54"/>
      <c r="E84" s="54"/>
      <c r="F84" s="54"/>
      <c r="G84" s="54"/>
      <c r="H84" s="42"/>
      <c r="I84" s="42"/>
      <c r="J84" s="42"/>
      <c r="K84" s="42"/>
    </row>
    <row r="85" spans="4:11" s="40" customFormat="1">
      <c r="D85" s="54"/>
      <c r="E85" s="54"/>
      <c r="F85" s="54"/>
      <c r="G85" s="54"/>
      <c r="H85" s="42"/>
      <c r="I85" s="42"/>
      <c r="J85" s="42"/>
      <c r="K85" s="42"/>
    </row>
    <row r="86" spans="4:11" s="40" customFormat="1">
      <c r="D86" s="54"/>
      <c r="E86" s="54"/>
      <c r="F86" s="54"/>
      <c r="G86" s="54"/>
      <c r="H86" s="42"/>
      <c r="I86" s="42"/>
      <c r="J86" s="42"/>
      <c r="K86" s="42"/>
    </row>
    <row r="87" spans="4:11" s="40" customFormat="1">
      <c r="D87" s="54"/>
      <c r="E87" s="54"/>
      <c r="F87" s="54"/>
      <c r="G87" s="54"/>
      <c r="H87" s="42"/>
      <c r="I87" s="42"/>
      <c r="J87" s="42"/>
      <c r="K87" s="42"/>
    </row>
    <row r="88" spans="4:11" s="40" customFormat="1">
      <c r="D88" s="54"/>
      <c r="E88" s="54"/>
      <c r="F88" s="54"/>
      <c r="G88" s="54"/>
      <c r="H88" s="42"/>
      <c r="I88" s="42"/>
      <c r="J88" s="42"/>
      <c r="K88" s="42"/>
    </row>
    <row r="89" spans="4:11" s="40" customFormat="1">
      <c r="D89" s="54"/>
      <c r="E89" s="54"/>
      <c r="F89" s="54"/>
      <c r="G89" s="54"/>
      <c r="H89" s="42"/>
      <c r="I89" s="42"/>
      <c r="J89" s="42"/>
      <c r="K89" s="42"/>
    </row>
    <row r="90" spans="4:11" s="40" customFormat="1">
      <c r="D90" s="54"/>
      <c r="E90" s="54"/>
      <c r="F90" s="54"/>
      <c r="G90" s="54"/>
      <c r="H90" s="42"/>
      <c r="I90" s="42"/>
      <c r="J90" s="42"/>
      <c r="K90" s="42"/>
    </row>
    <row r="91" spans="4:11" s="40" customFormat="1">
      <c r="D91" s="54"/>
      <c r="E91" s="54"/>
      <c r="F91" s="54"/>
      <c r="G91" s="54"/>
      <c r="H91" s="42"/>
      <c r="I91" s="42"/>
      <c r="J91" s="42"/>
      <c r="K91" s="42"/>
    </row>
    <row r="92" spans="4:11" s="40" customFormat="1">
      <c r="D92" s="54"/>
      <c r="E92" s="54"/>
      <c r="F92" s="54"/>
      <c r="G92" s="54"/>
      <c r="H92" s="42"/>
      <c r="I92" s="42"/>
      <c r="J92" s="42"/>
      <c r="K92" s="42"/>
    </row>
    <row r="93" spans="4:11" s="40" customFormat="1">
      <c r="D93" s="54"/>
      <c r="E93" s="54"/>
      <c r="F93" s="54"/>
      <c r="G93" s="54"/>
      <c r="H93" s="42"/>
      <c r="I93" s="42"/>
      <c r="J93" s="42"/>
      <c r="K93" s="42"/>
    </row>
    <row r="94" spans="4:11" s="40" customFormat="1">
      <c r="D94" s="54"/>
      <c r="E94" s="54"/>
      <c r="F94" s="54"/>
      <c r="G94" s="54"/>
      <c r="H94" s="42"/>
      <c r="I94" s="42"/>
      <c r="J94" s="42"/>
      <c r="K94" s="42"/>
    </row>
    <row r="95" spans="4:11" s="40" customFormat="1">
      <c r="D95" s="54"/>
      <c r="E95" s="54"/>
      <c r="F95" s="54"/>
      <c r="G95" s="54"/>
      <c r="H95" s="42"/>
      <c r="I95" s="42"/>
      <c r="J95" s="42"/>
      <c r="K95" s="42"/>
    </row>
    <row r="96" spans="4:11" s="40" customFormat="1">
      <c r="D96" s="54"/>
      <c r="E96" s="54"/>
      <c r="F96" s="54"/>
      <c r="G96" s="54"/>
      <c r="H96" s="42"/>
      <c r="I96" s="42"/>
      <c r="J96" s="42"/>
      <c r="K96" s="42"/>
    </row>
    <row r="97" spans="4:11" s="40" customFormat="1">
      <c r="D97" s="54"/>
      <c r="E97" s="54"/>
      <c r="F97" s="54"/>
      <c r="G97" s="54"/>
      <c r="H97" s="42"/>
      <c r="I97" s="42"/>
      <c r="J97" s="42"/>
      <c r="K97" s="42"/>
    </row>
    <row r="98" spans="4:11" s="40" customFormat="1">
      <c r="D98" s="54"/>
      <c r="E98" s="54"/>
      <c r="F98" s="54"/>
      <c r="G98" s="54"/>
      <c r="H98" s="42"/>
      <c r="I98" s="42"/>
      <c r="J98" s="42"/>
      <c r="K98" s="42"/>
    </row>
    <row r="99" spans="4:11" s="40" customFormat="1">
      <c r="D99" s="54"/>
      <c r="E99" s="54"/>
      <c r="F99" s="54"/>
      <c r="G99" s="54"/>
      <c r="H99" s="42"/>
      <c r="I99" s="42"/>
      <c r="J99" s="42"/>
      <c r="K99" s="42"/>
    </row>
    <row r="100" spans="4:11" s="40" customFormat="1">
      <c r="D100" s="54"/>
      <c r="E100" s="54"/>
      <c r="F100" s="54"/>
      <c r="G100" s="54"/>
      <c r="H100" s="42"/>
      <c r="I100" s="42"/>
      <c r="J100" s="42"/>
      <c r="K100" s="42"/>
    </row>
    <row r="101" spans="4:11" s="40" customFormat="1">
      <c r="D101" s="54"/>
      <c r="E101" s="54"/>
      <c r="F101" s="54"/>
      <c r="G101" s="54"/>
      <c r="H101" s="42"/>
      <c r="I101" s="42"/>
      <c r="J101" s="42"/>
      <c r="K101" s="42"/>
    </row>
    <row r="102" spans="4:11" s="40" customFormat="1">
      <c r="D102" s="54"/>
      <c r="E102" s="54"/>
      <c r="F102" s="54"/>
      <c r="G102" s="54"/>
      <c r="H102" s="42"/>
      <c r="I102" s="42"/>
      <c r="J102" s="42"/>
      <c r="K102" s="42"/>
    </row>
    <row r="103" spans="4:11" s="40" customFormat="1">
      <c r="D103" s="54"/>
      <c r="E103" s="54"/>
      <c r="F103" s="54"/>
      <c r="G103" s="54"/>
      <c r="H103" s="42"/>
      <c r="I103" s="42"/>
      <c r="J103" s="42"/>
      <c r="K103" s="42"/>
    </row>
    <row r="104" spans="4:11" s="40" customFormat="1">
      <c r="D104" s="54"/>
      <c r="E104" s="54"/>
      <c r="F104" s="54"/>
      <c r="G104" s="54"/>
      <c r="H104" s="42"/>
      <c r="I104" s="42"/>
      <c r="J104" s="42"/>
      <c r="K104" s="42"/>
    </row>
    <row r="105" spans="4:11" s="40" customFormat="1">
      <c r="D105" s="54"/>
      <c r="E105" s="54"/>
      <c r="F105" s="54"/>
      <c r="G105" s="54"/>
      <c r="H105" s="42"/>
      <c r="I105" s="42"/>
      <c r="J105" s="42"/>
      <c r="K105" s="42"/>
    </row>
    <row r="106" spans="4:11" s="40" customFormat="1">
      <c r="D106" s="54"/>
      <c r="E106" s="54"/>
      <c r="F106" s="54"/>
      <c r="G106" s="54"/>
      <c r="H106" s="42"/>
      <c r="I106" s="42"/>
      <c r="J106" s="42"/>
      <c r="K106" s="42"/>
    </row>
    <row r="107" spans="4:11" s="40" customFormat="1">
      <c r="D107" s="54"/>
      <c r="E107" s="54"/>
      <c r="F107" s="54"/>
      <c r="G107" s="54"/>
      <c r="H107" s="42"/>
      <c r="I107" s="42"/>
      <c r="J107" s="42"/>
      <c r="K107" s="42"/>
    </row>
    <row r="108" spans="4:11" s="40" customFormat="1">
      <c r="D108" s="54"/>
      <c r="E108" s="54"/>
      <c r="F108" s="54"/>
      <c r="G108" s="54"/>
      <c r="H108" s="42"/>
      <c r="I108" s="42"/>
      <c r="J108" s="42"/>
      <c r="K108" s="42"/>
    </row>
    <row r="109" spans="4:11" s="40" customFormat="1">
      <c r="D109" s="54"/>
      <c r="E109" s="54"/>
      <c r="F109" s="54"/>
      <c r="G109" s="54"/>
      <c r="H109" s="42"/>
      <c r="I109" s="42"/>
      <c r="J109" s="42"/>
      <c r="K109" s="42"/>
    </row>
    <row r="110" spans="4:11" s="40" customFormat="1">
      <c r="D110" s="54"/>
      <c r="E110" s="54"/>
      <c r="F110" s="54"/>
      <c r="G110" s="54"/>
      <c r="H110" s="42"/>
      <c r="I110" s="42"/>
      <c r="J110" s="42"/>
      <c r="K110" s="42"/>
    </row>
    <row r="111" spans="4:11" s="40" customFormat="1">
      <c r="D111" s="54"/>
      <c r="E111" s="54"/>
      <c r="F111" s="54"/>
      <c r="G111" s="54"/>
      <c r="H111" s="42"/>
      <c r="I111" s="42"/>
      <c r="J111" s="42"/>
      <c r="K111" s="42"/>
    </row>
    <row r="112" spans="4:11" s="40" customFormat="1">
      <c r="D112" s="54"/>
      <c r="E112" s="54"/>
      <c r="F112" s="54"/>
      <c r="G112" s="54"/>
      <c r="H112" s="42"/>
      <c r="I112" s="42"/>
      <c r="J112" s="42"/>
      <c r="K112" s="42"/>
    </row>
    <row r="113" spans="4:11" s="40" customFormat="1">
      <c r="D113" s="54"/>
      <c r="E113" s="54"/>
      <c r="F113" s="54"/>
      <c r="G113" s="54"/>
      <c r="H113" s="42"/>
      <c r="I113" s="42"/>
      <c r="J113" s="42"/>
      <c r="K113" s="42"/>
    </row>
    <row r="114" spans="4:11" s="40" customFormat="1">
      <c r="D114" s="54"/>
      <c r="E114" s="54"/>
      <c r="F114" s="54"/>
      <c r="G114" s="54"/>
      <c r="H114" s="42"/>
      <c r="I114" s="42"/>
      <c r="J114" s="42"/>
      <c r="K114" s="42"/>
    </row>
    <row r="115" spans="4:11" s="40" customFormat="1">
      <c r="D115" s="54"/>
      <c r="E115" s="54"/>
      <c r="F115" s="54"/>
      <c r="G115" s="54"/>
      <c r="H115" s="42"/>
      <c r="I115" s="42"/>
      <c r="J115" s="42"/>
      <c r="K115" s="42"/>
    </row>
    <row r="116" spans="4:11" s="40" customFormat="1">
      <c r="D116" s="54"/>
      <c r="E116" s="54"/>
      <c r="F116" s="54"/>
      <c r="G116" s="54"/>
      <c r="H116" s="42"/>
      <c r="I116" s="42"/>
      <c r="J116" s="42"/>
      <c r="K116" s="42"/>
    </row>
    <row r="117" spans="4:11" s="40" customFormat="1">
      <c r="D117" s="54"/>
      <c r="E117" s="54"/>
      <c r="F117" s="54"/>
      <c r="G117" s="54"/>
      <c r="H117" s="42"/>
      <c r="I117" s="42"/>
      <c r="J117" s="42"/>
      <c r="K117" s="42"/>
    </row>
    <row r="118" spans="4:11" s="40" customFormat="1">
      <c r="D118" s="54"/>
      <c r="E118" s="54"/>
      <c r="F118" s="54"/>
      <c r="G118" s="54"/>
      <c r="H118" s="42"/>
      <c r="I118" s="42"/>
      <c r="J118" s="42"/>
      <c r="K118" s="42"/>
    </row>
    <row r="119" spans="4:11" s="40" customFormat="1">
      <c r="D119" s="54"/>
      <c r="E119" s="54"/>
      <c r="F119" s="54"/>
      <c r="G119" s="54"/>
      <c r="H119" s="42"/>
      <c r="I119" s="42"/>
      <c r="J119" s="42"/>
      <c r="K119" s="42"/>
    </row>
    <row r="120" spans="4:11" s="40" customFormat="1">
      <c r="D120" s="54"/>
      <c r="E120" s="54"/>
      <c r="F120" s="54"/>
      <c r="G120" s="54"/>
      <c r="H120" s="42"/>
      <c r="I120" s="42"/>
      <c r="J120" s="42"/>
      <c r="K120" s="42"/>
    </row>
    <row r="121" spans="4:11" s="40" customFormat="1">
      <c r="D121" s="54"/>
      <c r="E121" s="54"/>
      <c r="F121" s="54"/>
      <c r="G121" s="54"/>
      <c r="H121" s="42"/>
      <c r="I121" s="42"/>
      <c r="J121" s="42"/>
      <c r="K121" s="42"/>
    </row>
    <row r="122" spans="4:11" s="40" customFormat="1">
      <c r="D122" s="54"/>
      <c r="E122" s="54"/>
      <c r="F122" s="54"/>
      <c r="G122" s="54"/>
      <c r="H122" s="42"/>
      <c r="I122" s="42"/>
      <c r="J122" s="42"/>
      <c r="K122" s="42"/>
    </row>
    <row r="123" spans="4:11" s="40" customFormat="1">
      <c r="D123" s="54"/>
      <c r="E123" s="54"/>
      <c r="F123" s="54"/>
      <c r="G123" s="54"/>
      <c r="H123" s="42"/>
      <c r="I123" s="42"/>
      <c r="J123" s="42"/>
      <c r="K123" s="42"/>
    </row>
    <row r="124" spans="4:11" s="40" customFormat="1">
      <c r="D124" s="54"/>
      <c r="E124" s="54"/>
      <c r="F124" s="54"/>
      <c r="G124" s="54"/>
      <c r="H124" s="42"/>
      <c r="I124" s="42"/>
      <c r="J124" s="42"/>
      <c r="K124" s="42"/>
    </row>
    <row r="125" spans="4:11" s="40" customFormat="1">
      <c r="D125" s="54"/>
      <c r="E125" s="54"/>
      <c r="F125" s="54"/>
      <c r="G125" s="54"/>
      <c r="H125" s="42"/>
      <c r="I125" s="42"/>
      <c r="J125" s="42"/>
      <c r="K125" s="42"/>
    </row>
    <row r="126" spans="4:11" s="40" customFormat="1">
      <c r="D126" s="54"/>
      <c r="E126" s="54"/>
      <c r="F126" s="54"/>
      <c r="G126" s="54"/>
      <c r="H126" s="42"/>
      <c r="I126" s="42"/>
      <c r="J126" s="42"/>
      <c r="K126" s="42"/>
    </row>
    <row r="127" spans="4:11" s="40" customFormat="1">
      <c r="D127" s="54"/>
      <c r="E127" s="54"/>
      <c r="F127" s="54"/>
      <c r="G127" s="54"/>
      <c r="H127" s="42"/>
      <c r="I127" s="42"/>
      <c r="J127" s="42"/>
      <c r="K127" s="42"/>
    </row>
    <row r="128" spans="4:11" s="40" customFormat="1">
      <c r="D128" s="54"/>
      <c r="E128" s="54"/>
      <c r="F128" s="54"/>
      <c r="G128" s="54"/>
      <c r="H128" s="42"/>
      <c r="I128" s="42"/>
      <c r="J128" s="42"/>
      <c r="K128" s="42"/>
    </row>
    <row r="129" spans="4:11" s="40" customFormat="1">
      <c r="D129" s="54"/>
      <c r="E129" s="54"/>
      <c r="F129" s="54"/>
      <c r="G129" s="54"/>
      <c r="H129" s="42"/>
      <c r="I129" s="42"/>
      <c r="J129" s="42"/>
      <c r="K129" s="42"/>
    </row>
    <row r="130" spans="4:11" s="40" customFormat="1">
      <c r="D130" s="54"/>
      <c r="E130" s="54"/>
      <c r="F130" s="54"/>
      <c r="G130" s="54"/>
      <c r="H130" s="42"/>
      <c r="I130" s="42"/>
      <c r="J130" s="42"/>
      <c r="K130" s="42"/>
    </row>
    <row r="131" spans="4:11" s="40" customFormat="1">
      <c r="D131" s="54"/>
      <c r="E131" s="54"/>
      <c r="F131" s="54"/>
      <c r="G131" s="54"/>
      <c r="H131" s="42"/>
      <c r="I131" s="42"/>
      <c r="J131" s="42"/>
      <c r="K131" s="42"/>
    </row>
    <row r="132" spans="4:11" s="40" customFormat="1">
      <c r="D132" s="54"/>
      <c r="E132" s="54"/>
      <c r="F132" s="54"/>
      <c r="G132" s="54"/>
      <c r="H132" s="42"/>
      <c r="I132" s="42"/>
      <c r="J132" s="42"/>
      <c r="K132" s="42"/>
    </row>
    <row r="133" spans="4:11" s="40" customFormat="1">
      <c r="D133" s="54"/>
      <c r="E133" s="54"/>
      <c r="F133" s="54"/>
      <c r="G133" s="54"/>
      <c r="H133" s="42"/>
      <c r="I133" s="42"/>
      <c r="J133" s="42"/>
      <c r="K133" s="42"/>
    </row>
    <row r="134" spans="4:11" s="40" customFormat="1">
      <c r="D134" s="54"/>
      <c r="E134" s="54"/>
      <c r="F134" s="54"/>
      <c r="G134" s="54"/>
      <c r="H134" s="42"/>
      <c r="I134" s="42"/>
      <c r="J134" s="42"/>
      <c r="K134" s="42"/>
    </row>
    <row r="135" spans="4:11" s="40" customFormat="1">
      <c r="D135" s="54"/>
      <c r="E135" s="54"/>
      <c r="F135" s="54"/>
      <c r="G135" s="54"/>
      <c r="H135" s="42"/>
      <c r="I135" s="42"/>
      <c r="J135" s="42"/>
      <c r="K135" s="42"/>
    </row>
    <row r="136" spans="4:11" s="40" customFormat="1">
      <c r="D136" s="54"/>
      <c r="E136" s="54"/>
      <c r="F136" s="54"/>
      <c r="G136" s="54"/>
      <c r="H136" s="42"/>
      <c r="I136" s="42"/>
      <c r="J136" s="42"/>
      <c r="K136" s="42"/>
    </row>
    <row r="137" spans="4:11" s="40" customFormat="1">
      <c r="D137" s="54"/>
      <c r="E137" s="54"/>
      <c r="F137" s="54"/>
      <c r="G137" s="54"/>
      <c r="H137" s="42"/>
      <c r="I137" s="42"/>
      <c r="J137" s="42"/>
      <c r="K137" s="42"/>
    </row>
    <row r="138" spans="4:11" s="40" customFormat="1">
      <c r="D138" s="54"/>
      <c r="E138" s="54"/>
      <c r="F138" s="54"/>
      <c r="G138" s="54"/>
      <c r="H138" s="42"/>
      <c r="I138" s="42"/>
      <c r="J138" s="42"/>
      <c r="K138" s="42"/>
    </row>
    <row r="139" spans="4:11" s="40" customFormat="1">
      <c r="D139" s="54"/>
      <c r="E139" s="54"/>
      <c r="F139" s="54"/>
      <c r="G139" s="54"/>
      <c r="H139" s="42"/>
      <c r="I139" s="42"/>
      <c r="J139" s="42"/>
      <c r="K139" s="42"/>
    </row>
    <row r="140" spans="4:11" s="40" customFormat="1">
      <c r="D140" s="54"/>
      <c r="E140" s="54"/>
      <c r="F140" s="54"/>
      <c r="G140" s="54"/>
      <c r="H140" s="42"/>
      <c r="I140" s="42"/>
      <c r="J140" s="42"/>
      <c r="K140" s="42"/>
    </row>
    <row r="141" spans="4:11" s="40" customFormat="1">
      <c r="D141" s="54"/>
      <c r="E141" s="54"/>
      <c r="F141" s="54"/>
      <c r="G141" s="54"/>
      <c r="H141" s="42"/>
      <c r="I141" s="42"/>
      <c r="J141" s="42"/>
      <c r="K141" s="42"/>
    </row>
    <row r="142" spans="4:11" s="40" customFormat="1">
      <c r="D142" s="54"/>
      <c r="E142" s="54"/>
      <c r="F142" s="54"/>
      <c r="G142" s="54"/>
      <c r="H142" s="42"/>
      <c r="I142" s="42"/>
      <c r="J142" s="42"/>
      <c r="K142" s="42"/>
    </row>
    <row r="143" spans="4:11" s="40" customFormat="1">
      <c r="D143" s="54"/>
      <c r="E143" s="54"/>
      <c r="F143" s="54"/>
      <c r="G143" s="54"/>
      <c r="H143" s="42"/>
      <c r="I143" s="42"/>
      <c r="J143" s="42"/>
      <c r="K143" s="42"/>
    </row>
    <row r="144" spans="4:11" s="40" customFormat="1">
      <c r="D144" s="54"/>
      <c r="E144" s="54"/>
      <c r="F144" s="54"/>
      <c r="G144" s="54"/>
      <c r="H144" s="42"/>
      <c r="I144" s="42"/>
      <c r="J144" s="42"/>
      <c r="K144" s="42"/>
    </row>
    <row r="145" spans="4:11" s="40" customFormat="1">
      <c r="D145" s="54"/>
      <c r="E145" s="54"/>
      <c r="F145" s="54"/>
      <c r="G145" s="54"/>
      <c r="H145" s="42"/>
      <c r="I145" s="42"/>
      <c r="J145" s="42"/>
      <c r="K145" s="42"/>
    </row>
    <row r="146" spans="4:11" s="40" customFormat="1">
      <c r="D146" s="54"/>
      <c r="E146" s="54"/>
      <c r="F146" s="54"/>
      <c r="G146" s="54"/>
      <c r="H146" s="42"/>
      <c r="I146" s="42"/>
      <c r="J146" s="42"/>
      <c r="K146" s="42"/>
    </row>
    <row r="147" spans="4:11" s="40" customFormat="1">
      <c r="D147" s="54"/>
      <c r="E147" s="54"/>
      <c r="F147" s="54"/>
      <c r="G147" s="54"/>
      <c r="H147" s="42"/>
      <c r="I147" s="42"/>
      <c r="J147" s="42"/>
      <c r="K147" s="42"/>
    </row>
    <row r="148" spans="4:11" s="40" customFormat="1">
      <c r="D148" s="54"/>
      <c r="E148" s="54"/>
      <c r="F148" s="54"/>
      <c r="G148" s="54"/>
      <c r="H148" s="42"/>
      <c r="I148" s="42"/>
      <c r="J148" s="42"/>
      <c r="K148" s="42"/>
    </row>
    <row r="149" spans="4:11" s="40" customFormat="1">
      <c r="D149" s="54"/>
      <c r="E149" s="54"/>
      <c r="F149" s="54"/>
      <c r="G149" s="54"/>
      <c r="H149" s="42"/>
      <c r="I149" s="42"/>
      <c r="J149" s="42"/>
      <c r="K149" s="42"/>
    </row>
    <row r="150" spans="4:11" s="40" customFormat="1">
      <c r="D150" s="54"/>
      <c r="E150" s="54"/>
      <c r="F150" s="54"/>
      <c r="G150" s="54"/>
      <c r="H150" s="42"/>
      <c r="I150" s="42"/>
      <c r="J150" s="42"/>
      <c r="K150" s="42"/>
    </row>
    <row r="151" spans="4:11" s="40" customFormat="1">
      <c r="D151" s="54"/>
      <c r="E151" s="54"/>
      <c r="F151" s="54"/>
      <c r="G151" s="54"/>
      <c r="H151" s="42"/>
      <c r="I151" s="42"/>
      <c r="J151" s="42"/>
      <c r="K151" s="42"/>
    </row>
    <row r="152" spans="4:11" s="40" customFormat="1">
      <c r="D152" s="54"/>
      <c r="E152" s="54"/>
      <c r="F152" s="54"/>
      <c r="G152" s="54"/>
      <c r="H152" s="42"/>
      <c r="I152" s="42"/>
      <c r="J152" s="42"/>
      <c r="K152" s="42"/>
    </row>
    <row r="153" spans="4:11" s="40" customFormat="1">
      <c r="D153" s="54"/>
      <c r="E153" s="54"/>
      <c r="F153" s="54"/>
      <c r="G153" s="54"/>
      <c r="H153" s="42"/>
      <c r="I153" s="42"/>
      <c r="J153" s="42"/>
      <c r="K153" s="42"/>
    </row>
    <row r="154" spans="4:11" s="40" customFormat="1">
      <c r="D154" s="54"/>
      <c r="E154" s="54"/>
      <c r="F154" s="54"/>
      <c r="G154" s="54"/>
      <c r="H154" s="42"/>
      <c r="I154" s="42"/>
      <c r="J154" s="42"/>
      <c r="K154" s="42"/>
    </row>
    <row r="155" spans="4:11" s="40" customFormat="1">
      <c r="D155" s="54"/>
      <c r="E155" s="54"/>
      <c r="F155" s="54"/>
      <c r="G155" s="54"/>
      <c r="H155" s="42"/>
      <c r="I155" s="42"/>
      <c r="J155" s="42"/>
      <c r="K155" s="42"/>
    </row>
    <row r="156" spans="4:11" s="40" customFormat="1">
      <c r="D156" s="54"/>
      <c r="E156" s="54"/>
      <c r="F156" s="54"/>
      <c r="G156" s="54"/>
      <c r="H156" s="42"/>
      <c r="I156" s="42"/>
      <c r="J156" s="42"/>
      <c r="K156" s="42"/>
    </row>
    <row r="157" spans="4:11" s="40" customFormat="1">
      <c r="D157" s="54"/>
      <c r="E157" s="54"/>
      <c r="F157" s="54"/>
      <c r="G157" s="54"/>
      <c r="H157" s="42"/>
      <c r="I157" s="42"/>
      <c r="J157" s="42"/>
      <c r="K157" s="42"/>
    </row>
    <row r="158" spans="4:11" s="40" customFormat="1">
      <c r="D158" s="54"/>
      <c r="E158" s="54"/>
      <c r="F158" s="54"/>
      <c r="G158" s="54"/>
      <c r="H158" s="42"/>
      <c r="I158" s="42"/>
      <c r="J158" s="42"/>
      <c r="K158" s="42"/>
    </row>
    <row r="159" spans="4:11" s="40" customFormat="1">
      <c r="D159" s="54"/>
      <c r="E159" s="54"/>
      <c r="F159" s="54"/>
      <c r="G159" s="54"/>
      <c r="H159" s="42"/>
      <c r="I159" s="42"/>
      <c r="J159" s="42"/>
      <c r="K159" s="42"/>
    </row>
    <row r="160" spans="4:11" s="40" customFormat="1">
      <c r="D160" s="54"/>
      <c r="E160" s="54"/>
      <c r="F160" s="54"/>
      <c r="G160" s="54"/>
      <c r="H160" s="42"/>
      <c r="I160" s="42"/>
      <c r="J160" s="42"/>
      <c r="K160" s="42"/>
    </row>
    <row r="161" spans="4:11" s="40" customFormat="1">
      <c r="D161" s="54"/>
      <c r="E161" s="54"/>
      <c r="F161" s="54"/>
      <c r="G161" s="54"/>
      <c r="H161" s="42"/>
      <c r="I161" s="42"/>
      <c r="J161" s="42"/>
      <c r="K161" s="42"/>
    </row>
    <row r="162" spans="4:11" s="40" customFormat="1">
      <c r="D162" s="54"/>
      <c r="E162" s="54"/>
      <c r="F162" s="54"/>
      <c r="G162" s="54"/>
      <c r="H162" s="42"/>
      <c r="I162" s="42"/>
      <c r="J162" s="42"/>
      <c r="K162" s="42"/>
    </row>
    <row r="163" spans="4:11" s="40" customFormat="1">
      <c r="D163" s="54"/>
      <c r="E163" s="54"/>
      <c r="F163" s="54"/>
      <c r="G163" s="54"/>
      <c r="H163" s="42"/>
      <c r="I163" s="42"/>
      <c r="J163" s="42"/>
      <c r="K163" s="42"/>
    </row>
    <row r="164" spans="4:11" s="40" customFormat="1">
      <c r="D164" s="54"/>
      <c r="E164" s="54"/>
      <c r="F164" s="54"/>
      <c r="G164" s="54"/>
      <c r="H164" s="42"/>
      <c r="I164" s="42"/>
      <c r="J164" s="42"/>
      <c r="K164" s="42"/>
    </row>
    <row r="165" spans="4:11" s="40" customFormat="1">
      <c r="D165" s="54"/>
      <c r="E165" s="54"/>
      <c r="F165" s="54"/>
      <c r="G165" s="54"/>
      <c r="H165" s="42"/>
      <c r="I165" s="42"/>
      <c r="J165" s="42"/>
      <c r="K165" s="42"/>
    </row>
    <row r="166" spans="4:11" s="40" customFormat="1">
      <c r="D166" s="54"/>
      <c r="E166" s="54"/>
      <c r="F166" s="54"/>
      <c r="G166" s="54"/>
      <c r="H166" s="42"/>
      <c r="I166" s="42"/>
      <c r="J166" s="42"/>
      <c r="K166" s="42"/>
    </row>
    <row r="167" spans="4:11" s="40" customFormat="1">
      <c r="D167" s="54"/>
      <c r="E167" s="54"/>
      <c r="F167" s="54"/>
      <c r="G167" s="54"/>
      <c r="H167" s="42"/>
      <c r="I167" s="42"/>
      <c r="J167" s="42"/>
      <c r="K167" s="42"/>
    </row>
    <row r="168" spans="4:11" s="40" customFormat="1">
      <c r="D168" s="54"/>
      <c r="E168" s="54"/>
      <c r="F168" s="54"/>
      <c r="G168" s="54"/>
      <c r="H168" s="42"/>
      <c r="I168" s="42"/>
      <c r="J168" s="42"/>
      <c r="K168" s="42"/>
    </row>
    <row r="169" spans="4:11" s="40" customFormat="1">
      <c r="D169" s="54"/>
      <c r="E169" s="54"/>
      <c r="F169" s="54"/>
      <c r="G169" s="54"/>
      <c r="H169" s="42"/>
      <c r="I169" s="42"/>
      <c r="J169" s="42"/>
      <c r="K169" s="42"/>
    </row>
    <row r="170" spans="4:11" s="40" customFormat="1">
      <c r="D170" s="54"/>
      <c r="E170" s="54"/>
      <c r="F170" s="54"/>
      <c r="G170" s="54"/>
      <c r="H170" s="42"/>
      <c r="I170" s="42"/>
      <c r="J170" s="42"/>
      <c r="K170" s="42"/>
    </row>
    <row r="171" spans="4:11" s="40" customFormat="1">
      <c r="D171" s="54"/>
      <c r="E171" s="54"/>
      <c r="F171" s="54"/>
      <c r="G171" s="54"/>
      <c r="H171" s="42"/>
      <c r="I171" s="42"/>
      <c r="J171" s="42"/>
      <c r="K171" s="42"/>
    </row>
    <row r="172" spans="4:11" s="40" customFormat="1">
      <c r="D172" s="54"/>
      <c r="E172" s="54"/>
      <c r="F172" s="54"/>
      <c r="G172" s="54"/>
      <c r="H172" s="42"/>
      <c r="I172" s="42"/>
      <c r="J172" s="42"/>
      <c r="K172" s="42"/>
    </row>
    <row r="173" spans="4:11" s="40" customFormat="1">
      <c r="D173" s="54"/>
      <c r="E173" s="54"/>
      <c r="F173" s="54"/>
      <c r="G173" s="54"/>
      <c r="H173" s="42"/>
      <c r="I173" s="42"/>
      <c r="J173" s="42"/>
      <c r="K173" s="42"/>
    </row>
    <row r="174" spans="4:11" s="40" customFormat="1">
      <c r="D174" s="54"/>
      <c r="E174" s="54"/>
      <c r="F174" s="54"/>
      <c r="G174" s="54"/>
      <c r="H174" s="42"/>
      <c r="I174" s="42"/>
      <c r="J174" s="42"/>
      <c r="K174" s="42"/>
    </row>
    <row r="175" spans="4:11" s="40" customFormat="1">
      <c r="D175" s="54"/>
      <c r="E175" s="54"/>
      <c r="F175" s="54"/>
      <c r="G175" s="54"/>
      <c r="H175" s="42"/>
      <c r="I175" s="42"/>
      <c r="J175" s="42"/>
      <c r="K175" s="42"/>
    </row>
    <row r="176" spans="4:11" s="40" customFormat="1">
      <c r="D176" s="54"/>
      <c r="E176" s="54"/>
      <c r="F176" s="54"/>
      <c r="G176" s="54"/>
      <c r="H176" s="42"/>
      <c r="I176" s="42"/>
      <c r="J176" s="42"/>
      <c r="K176" s="42"/>
    </row>
    <row r="177" spans="4:11" s="40" customFormat="1">
      <c r="D177" s="54"/>
      <c r="E177" s="54"/>
      <c r="F177" s="54"/>
      <c r="G177" s="54"/>
      <c r="H177" s="42"/>
      <c r="I177" s="42"/>
      <c r="J177" s="42"/>
      <c r="K177" s="42"/>
    </row>
    <row r="178" spans="4:11" s="40" customFormat="1">
      <c r="D178" s="54"/>
      <c r="E178" s="54"/>
      <c r="F178" s="54"/>
      <c r="G178" s="54"/>
      <c r="H178" s="42"/>
      <c r="I178" s="42"/>
      <c r="J178" s="42"/>
      <c r="K178" s="42"/>
    </row>
    <row r="179" spans="4:11" s="40" customFormat="1">
      <c r="D179" s="54"/>
      <c r="E179" s="54"/>
      <c r="F179" s="54"/>
      <c r="G179" s="54"/>
      <c r="H179" s="42"/>
      <c r="I179" s="42"/>
      <c r="J179" s="42"/>
      <c r="K179" s="42"/>
    </row>
    <row r="180" spans="4:11" s="40" customFormat="1">
      <c r="D180" s="54"/>
      <c r="E180" s="54"/>
      <c r="F180" s="54"/>
      <c r="G180" s="54"/>
      <c r="H180" s="42"/>
      <c r="I180" s="42"/>
      <c r="J180" s="42"/>
      <c r="K180" s="42"/>
    </row>
    <row r="181" spans="4:11" s="40" customFormat="1">
      <c r="D181" s="54"/>
      <c r="E181" s="54"/>
      <c r="F181" s="54"/>
      <c r="G181" s="54"/>
      <c r="H181" s="42"/>
      <c r="I181" s="42"/>
      <c r="J181" s="42"/>
      <c r="K181" s="42"/>
    </row>
    <row r="182" spans="4:11" s="40" customFormat="1">
      <c r="D182" s="54"/>
      <c r="E182" s="54"/>
      <c r="F182" s="54"/>
      <c r="G182" s="54"/>
      <c r="H182" s="42"/>
      <c r="I182" s="42"/>
      <c r="J182" s="42"/>
      <c r="K182" s="42"/>
    </row>
    <row r="183" spans="4:11" s="40" customFormat="1">
      <c r="D183" s="54"/>
      <c r="E183" s="54"/>
      <c r="F183" s="54"/>
      <c r="G183" s="54"/>
      <c r="H183" s="42"/>
      <c r="I183" s="42"/>
      <c r="J183" s="42"/>
      <c r="K183" s="42"/>
    </row>
    <row r="184" spans="4:11" s="40" customFormat="1">
      <c r="D184" s="54"/>
      <c r="E184" s="54"/>
      <c r="F184" s="54"/>
      <c r="G184" s="54"/>
      <c r="H184" s="42"/>
      <c r="I184" s="42"/>
      <c r="J184" s="42"/>
      <c r="K184" s="42"/>
    </row>
    <row r="185" spans="4:11" s="40" customFormat="1">
      <c r="D185" s="54"/>
      <c r="E185" s="54"/>
      <c r="F185" s="54"/>
      <c r="G185" s="54"/>
      <c r="H185" s="42"/>
      <c r="I185" s="42"/>
      <c r="J185" s="42"/>
      <c r="K185" s="42"/>
    </row>
    <row r="186" spans="4:11" s="40" customFormat="1">
      <c r="D186" s="54"/>
      <c r="E186" s="54"/>
      <c r="F186" s="54"/>
      <c r="G186" s="54"/>
      <c r="H186" s="42"/>
      <c r="I186" s="42"/>
      <c r="J186" s="42"/>
      <c r="K186" s="42"/>
    </row>
    <row r="187" spans="4:11" s="40" customFormat="1">
      <c r="D187" s="54"/>
      <c r="E187" s="54"/>
      <c r="F187" s="54"/>
      <c r="G187" s="54"/>
      <c r="H187" s="42"/>
      <c r="I187" s="42"/>
      <c r="J187" s="42"/>
      <c r="K187" s="42"/>
    </row>
    <row r="188" spans="4:11" s="40" customFormat="1">
      <c r="D188" s="54"/>
      <c r="E188" s="54"/>
      <c r="F188" s="54"/>
      <c r="G188" s="54"/>
      <c r="H188" s="42"/>
      <c r="I188" s="42"/>
      <c r="J188" s="42"/>
      <c r="K188" s="42"/>
    </row>
    <row r="189" spans="4:11" s="40" customFormat="1">
      <c r="D189" s="54"/>
      <c r="E189" s="54"/>
      <c r="F189" s="54"/>
      <c r="G189" s="54"/>
      <c r="H189" s="42"/>
      <c r="I189" s="42"/>
      <c r="J189" s="42"/>
      <c r="K189" s="42"/>
    </row>
    <row r="190" spans="4:11" s="40" customFormat="1">
      <c r="D190" s="54"/>
      <c r="E190" s="54"/>
      <c r="F190" s="54"/>
      <c r="G190" s="54"/>
      <c r="H190" s="42"/>
      <c r="I190" s="42"/>
      <c r="J190" s="42"/>
      <c r="K190" s="42"/>
    </row>
    <row r="191" spans="4:11" s="40" customFormat="1">
      <c r="D191" s="54"/>
      <c r="E191" s="54"/>
      <c r="F191" s="54"/>
      <c r="G191" s="54"/>
      <c r="H191" s="42"/>
      <c r="I191" s="42"/>
      <c r="J191" s="42"/>
      <c r="K191" s="42"/>
    </row>
    <row r="192" spans="4:11" s="40" customFormat="1">
      <c r="D192" s="54"/>
      <c r="E192" s="54"/>
      <c r="F192" s="54"/>
      <c r="G192" s="54"/>
      <c r="H192" s="42"/>
      <c r="I192" s="42"/>
      <c r="J192" s="42"/>
      <c r="K192" s="42"/>
    </row>
    <row r="193" spans="4:11" s="40" customFormat="1">
      <c r="D193" s="54"/>
      <c r="E193" s="54"/>
      <c r="F193" s="54"/>
      <c r="G193" s="54"/>
      <c r="H193" s="42"/>
      <c r="I193" s="42"/>
      <c r="J193" s="42"/>
      <c r="K193" s="42"/>
    </row>
    <row r="194" spans="4:11" s="40" customFormat="1">
      <c r="D194" s="54"/>
      <c r="E194" s="54"/>
      <c r="F194" s="54"/>
      <c r="G194" s="54"/>
      <c r="H194" s="42"/>
      <c r="I194" s="42"/>
      <c r="J194" s="42"/>
      <c r="K194" s="42"/>
    </row>
    <row r="195" spans="4:11" s="40" customFormat="1">
      <c r="D195" s="54"/>
      <c r="E195" s="54"/>
      <c r="F195" s="54"/>
      <c r="G195" s="54"/>
      <c r="H195" s="42"/>
      <c r="I195" s="42"/>
      <c r="J195" s="42"/>
      <c r="K195" s="42"/>
    </row>
    <row r="196" spans="4:11" s="40" customFormat="1">
      <c r="D196" s="54"/>
      <c r="E196" s="54"/>
      <c r="F196" s="54"/>
      <c r="G196" s="54"/>
      <c r="H196" s="42"/>
      <c r="I196" s="42"/>
      <c r="J196" s="42"/>
      <c r="K196" s="42"/>
    </row>
    <row r="197" spans="4:11" s="40" customFormat="1">
      <c r="D197" s="54"/>
      <c r="E197" s="54"/>
      <c r="F197" s="54"/>
      <c r="G197" s="54"/>
      <c r="H197" s="42"/>
      <c r="I197" s="42"/>
      <c r="J197" s="42"/>
      <c r="K197" s="42"/>
    </row>
    <row r="198" spans="4:11" s="40" customFormat="1">
      <c r="D198" s="54"/>
      <c r="E198" s="54"/>
      <c r="F198" s="54"/>
      <c r="G198" s="54"/>
      <c r="H198" s="42"/>
      <c r="I198" s="42"/>
      <c r="J198" s="42"/>
      <c r="K198" s="42"/>
    </row>
    <row r="199" spans="4:11" s="40" customFormat="1">
      <c r="D199" s="54"/>
      <c r="E199" s="54"/>
      <c r="F199" s="54"/>
      <c r="G199" s="54"/>
      <c r="H199" s="42"/>
      <c r="I199" s="42"/>
      <c r="J199" s="42"/>
      <c r="K199" s="42"/>
    </row>
    <row r="200" spans="4:11" s="40" customFormat="1">
      <c r="D200" s="54"/>
      <c r="E200" s="54"/>
      <c r="F200" s="54"/>
      <c r="G200" s="54"/>
      <c r="H200" s="42"/>
      <c r="I200" s="42"/>
      <c r="J200" s="42"/>
      <c r="K200" s="42"/>
    </row>
    <row r="201" spans="4:11" s="40" customFormat="1">
      <c r="D201" s="54"/>
      <c r="E201" s="54"/>
      <c r="F201" s="54"/>
      <c r="G201" s="54"/>
      <c r="H201" s="42"/>
      <c r="I201" s="42"/>
      <c r="J201" s="42"/>
      <c r="K201" s="42"/>
    </row>
    <row r="202" spans="4:11" s="40" customFormat="1">
      <c r="D202" s="54"/>
      <c r="E202" s="54"/>
      <c r="F202" s="54"/>
      <c r="G202" s="54"/>
      <c r="H202" s="42"/>
      <c r="I202" s="42"/>
      <c r="J202" s="42"/>
      <c r="K202" s="42"/>
    </row>
    <row r="203" spans="4:11" s="40" customFormat="1">
      <c r="D203" s="54"/>
      <c r="E203" s="54"/>
      <c r="F203" s="54"/>
      <c r="G203" s="54"/>
      <c r="H203" s="42"/>
      <c r="I203" s="42"/>
      <c r="J203" s="42"/>
      <c r="K203" s="42"/>
    </row>
    <row r="204" spans="4:11" s="40" customFormat="1">
      <c r="D204" s="54"/>
      <c r="E204" s="54"/>
      <c r="F204" s="54"/>
      <c r="G204" s="54"/>
      <c r="H204" s="42"/>
      <c r="I204" s="42"/>
      <c r="J204" s="42"/>
      <c r="K204" s="42"/>
    </row>
    <row r="205" spans="4:11" s="40" customFormat="1">
      <c r="D205" s="54"/>
      <c r="E205" s="54"/>
      <c r="F205" s="54"/>
      <c r="G205" s="54"/>
      <c r="H205" s="42"/>
      <c r="I205" s="42"/>
      <c r="J205" s="42"/>
      <c r="K205" s="42"/>
    </row>
    <row r="206" spans="4:11" s="40" customFormat="1">
      <c r="D206" s="54"/>
      <c r="E206" s="54"/>
      <c r="F206" s="54"/>
      <c r="G206" s="54"/>
      <c r="H206" s="42"/>
      <c r="I206" s="42"/>
      <c r="J206" s="42"/>
      <c r="K206" s="42"/>
    </row>
    <row r="207" spans="4:11" s="40" customFormat="1">
      <c r="D207" s="54"/>
      <c r="E207" s="54"/>
      <c r="F207" s="54"/>
      <c r="G207" s="54"/>
      <c r="H207" s="42"/>
      <c r="I207" s="42"/>
      <c r="J207" s="42"/>
      <c r="K207" s="42"/>
    </row>
    <row r="208" spans="4:11" s="40" customFormat="1">
      <c r="D208" s="54"/>
      <c r="E208" s="54"/>
      <c r="F208" s="54"/>
      <c r="G208" s="54"/>
      <c r="H208" s="42"/>
      <c r="I208" s="42"/>
      <c r="J208" s="42"/>
      <c r="K208" s="42"/>
    </row>
    <row r="209" spans="4:11" s="40" customFormat="1">
      <c r="D209" s="54"/>
      <c r="E209" s="54"/>
      <c r="F209" s="54"/>
      <c r="G209" s="54"/>
      <c r="H209" s="42"/>
      <c r="I209" s="42"/>
      <c r="J209" s="42"/>
      <c r="K209" s="42"/>
    </row>
    <row r="210" spans="4:11" s="40" customFormat="1">
      <c r="D210" s="54"/>
      <c r="E210" s="54"/>
      <c r="F210" s="54"/>
      <c r="G210" s="54"/>
      <c r="H210" s="42"/>
      <c r="I210" s="42"/>
      <c r="J210" s="42"/>
      <c r="K210" s="42"/>
    </row>
    <row r="211" spans="4:11" s="40" customFormat="1">
      <c r="D211" s="54"/>
      <c r="E211" s="54"/>
      <c r="F211" s="54"/>
      <c r="G211" s="54"/>
      <c r="H211" s="42"/>
      <c r="I211" s="42"/>
      <c r="J211" s="42"/>
      <c r="K211" s="42"/>
    </row>
    <row r="212" spans="4:11" s="40" customFormat="1">
      <c r="D212" s="54"/>
      <c r="E212" s="54"/>
      <c r="F212" s="54"/>
      <c r="G212" s="54"/>
      <c r="H212" s="42"/>
      <c r="I212" s="42"/>
      <c r="J212" s="42"/>
      <c r="K212" s="42"/>
    </row>
    <row r="213" spans="4:11" s="40" customFormat="1">
      <c r="D213" s="54"/>
      <c r="E213" s="54"/>
      <c r="F213" s="54"/>
      <c r="G213" s="54"/>
      <c r="H213" s="42"/>
      <c r="I213" s="42"/>
      <c r="J213" s="42"/>
      <c r="K213" s="42"/>
    </row>
    <row r="214" spans="4:11" s="40" customFormat="1">
      <c r="D214" s="54"/>
      <c r="E214" s="54"/>
      <c r="F214" s="54"/>
      <c r="G214" s="54"/>
      <c r="H214" s="42"/>
      <c r="I214" s="42"/>
      <c r="J214" s="42"/>
      <c r="K214" s="42"/>
    </row>
    <row r="215" spans="4:11" s="40" customFormat="1">
      <c r="D215" s="54"/>
      <c r="E215" s="54"/>
      <c r="F215" s="54"/>
      <c r="G215" s="54"/>
      <c r="H215" s="42"/>
      <c r="I215" s="42"/>
      <c r="J215" s="42"/>
      <c r="K215" s="42"/>
    </row>
    <row r="216" spans="4:11" s="40" customFormat="1">
      <c r="D216" s="54"/>
      <c r="E216" s="54"/>
      <c r="F216" s="54"/>
      <c r="G216" s="54"/>
      <c r="H216" s="42"/>
      <c r="I216" s="42"/>
      <c r="J216" s="42"/>
      <c r="K216" s="42"/>
    </row>
    <row r="217" spans="4:11" s="40" customFormat="1">
      <c r="D217" s="54"/>
      <c r="E217" s="54"/>
      <c r="F217" s="54"/>
      <c r="G217" s="54"/>
      <c r="H217" s="42"/>
      <c r="I217" s="42"/>
      <c r="J217" s="42"/>
      <c r="K217" s="42"/>
    </row>
    <row r="218" spans="4:11" s="40" customFormat="1">
      <c r="D218" s="54"/>
      <c r="E218" s="54"/>
      <c r="F218" s="54"/>
      <c r="G218" s="54"/>
      <c r="H218" s="42"/>
      <c r="I218" s="42"/>
      <c r="J218" s="42"/>
      <c r="K218" s="42"/>
    </row>
    <row r="219" spans="4:11" s="40" customFormat="1">
      <c r="D219" s="54"/>
      <c r="E219" s="54"/>
      <c r="F219" s="54"/>
      <c r="G219" s="54"/>
      <c r="H219" s="42"/>
      <c r="I219" s="42"/>
      <c r="J219" s="42"/>
      <c r="K219" s="42"/>
    </row>
    <row r="220" spans="4:11" s="40" customFormat="1">
      <c r="D220" s="54"/>
      <c r="E220" s="54"/>
      <c r="F220" s="54"/>
      <c r="G220" s="54"/>
      <c r="H220" s="42"/>
      <c r="I220" s="42"/>
      <c r="J220" s="42"/>
      <c r="K220" s="42"/>
    </row>
    <row r="221" spans="4:11" s="40" customFormat="1">
      <c r="D221" s="54"/>
      <c r="E221" s="54"/>
      <c r="F221" s="54"/>
      <c r="G221" s="54"/>
      <c r="H221" s="42"/>
      <c r="I221" s="42"/>
      <c r="J221" s="42"/>
      <c r="K221" s="42"/>
    </row>
    <row r="222" spans="4:11" s="40" customFormat="1">
      <c r="D222" s="54"/>
      <c r="E222" s="54"/>
      <c r="F222" s="54"/>
      <c r="G222" s="54"/>
      <c r="H222" s="42"/>
      <c r="I222" s="42"/>
      <c r="J222" s="42"/>
      <c r="K222" s="42"/>
    </row>
    <row r="223" spans="4:11" s="40" customFormat="1">
      <c r="D223" s="54"/>
      <c r="E223" s="54"/>
      <c r="F223" s="54"/>
      <c r="G223" s="54"/>
      <c r="H223" s="42"/>
      <c r="I223" s="42"/>
      <c r="J223" s="42"/>
      <c r="K223" s="42"/>
    </row>
    <row r="224" spans="4:11" s="40" customFormat="1">
      <c r="D224" s="54"/>
      <c r="E224" s="54"/>
      <c r="F224" s="54"/>
      <c r="G224" s="54"/>
      <c r="H224" s="42"/>
      <c r="I224" s="42"/>
      <c r="J224" s="42"/>
      <c r="K224" s="42"/>
    </row>
    <row r="225" spans="4:11" s="40" customFormat="1">
      <c r="D225" s="54"/>
      <c r="E225" s="54"/>
      <c r="F225" s="54"/>
      <c r="G225" s="54"/>
      <c r="H225" s="42"/>
      <c r="I225" s="42"/>
      <c r="J225" s="42"/>
      <c r="K225" s="42"/>
    </row>
    <row r="226" spans="4:11" s="40" customFormat="1">
      <c r="D226" s="54"/>
      <c r="E226" s="54"/>
      <c r="F226" s="54"/>
      <c r="G226" s="54"/>
      <c r="H226" s="42"/>
      <c r="I226" s="42"/>
      <c r="J226" s="42"/>
      <c r="K226" s="42"/>
    </row>
    <row r="227" spans="4:11" s="40" customFormat="1">
      <c r="D227" s="54"/>
      <c r="E227" s="54"/>
      <c r="F227" s="54"/>
      <c r="G227" s="54"/>
      <c r="H227" s="42"/>
      <c r="I227" s="42"/>
      <c r="J227" s="42"/>
      <c r="K227" s="42"/>
    </row>
    <row r="228" spans="4:11" s="40" customFormat="1">
      <c r="D228" s="54"/>
      <c r="E228" s="54"/>
      <c r="F228" s="54"/>
      <c r="G228" s="54"/>
      <c r="H228" s="42"/>
      <c r="I228" s="42"/>
      <c r="J228" s="42"/>
      <c r="K228" s="42"/>
    </row>
    <row r="229" spans="4:11" s="40" customFormat="1">
      <c r="D229" s="54"/>
      <c r="E229" s="54"/>
      <c r="F229" s="54"/>
      <c r="G229" s="54"/>
      <c r="H229" s="42"/>
      <c r="I229" s="42"/>
      <c r="J229" s="42"/>
      <c r="K229" s="42"/>
    </row>
    <row r="230" spans="4:11" s="40" customFormat="1">
      <c r="D230" s="54"/>
      <c r="E230" s="54"/>
      <c r="F230" s="54"/>
      <c r="G230" s="54"/>
      <c r="H230" s="42"/>
      <c r="I230" s="42"/>
      <c r="J230" s="42"/>
      <c r="K230" s="42"/>
    </row>
    <row r="231" spans="4:11" s="40" customFormat="1">
      <c r="D231" s="54"/>
      <c r="E231" s="54"/>
      <c r="F231" s="54"/>
      <c r="G231" s="54"/>
      <c r="H231" s="42"/>
      <c r="I231" s="42"/>
      <c r="J231" s="42"/>
      <c r="K231" s="42"/>
    </row>
    <row r="232" spans="4:11" s="40" customFormat="1">
      <c r="D232" s="54"/>
      <c r="E232" s="54"/>
      <c r="F232" s="54"/>
      <c r="G232" s="54"/>
      <c r="H232" s="42"/>
      <c r="I232" s="42"/>
      <c r="J232" s="42"/>
      <c r="K232" s="42"/>
    </row>
    <row r="233" spans="4:11" s="40" customFormat="1">
      <c r="D233" s="54"/>
      <c r="E233" s="54"/>
      <c r="F233" s="54"/>
      <c r="G233" s="54"/>
      <c r="H233" s="42"/>
      <c r="I233" s="42"/>
      <c r="J233" s="42"/>
      <c r="K233" s="42"/>
    </row>
    <row r="234" spans="4:11" s="40" customFormat="1">
      <c r="D234" s="54"/>
      <c r="E234" s="54"/>
      <c r="F234" s="54"/>
      <c r="G234" s="54"/>
      <c r="H234" s="42"/>
      <c r="I234" s="42"/>
      <c r="J234" s="42"/>
      <c r="K234" s="42"/>
    </row>
    <row r="235" spans="4:11" s="40" customFormat="1">
      <c r="D235" s="54"/>
      <c r="E235" s="54"/>
      <c r="F235" s="54"/>
      <c r="G235" s="54"/>
      <c r="H235" s="42"/>
      <c r="I235" s="42"/>
      <c r="J235" s="42"/>
      <c r="K235" s="42"/>
    </row>
    <row r="236" spans="4:11" s="40" customFormat="1">
      <c r="D236" s="54"/>
      <c r="E236" s="54"/>
      <c r="F236" s="54"/>
      <c r="G236" s="54"/>
      <c r="H236" s="42"/>
      <c r="I236" s="42"/>
      <c r="J236" s="42"/>
      <c r="K236" s="42"/>
    </row>
    <row r="237" spans="4:11" s="40" customFormat="1">
      <c r="D237" s="54"/>
      <c r="E237" s="54"/>
      <c r="F237" s="54"/>
      <c r="G237" s="54"/>
      <c r="H237" s="42"/>
      <c r="I237" s="42"/>
      <c r="J237" s="42"/>
      <c r="K237" s="42"/>
    </row>
    <row r="238" spans="4:11" s="40" customFormat="1">
      <c r="D238" s="54"/>
      <c r="E238" s="54"/>
      <c r="F238" s="54"/>
      <c r="G238" s="54"/>
      <c r="H238" s="42"/>
      <c r="I238" s="42"/>
      <c r="J238" s="42"/>
      <c r="K238" s="42"/>
    </row>
    <row r="239" spans="4:11" s="40" customFormat="1">
      <c r="D239" s="54"/>
      <c r="E239" s="54"/>
      <c r="F239" s="54"/>
      <c r="G239" s="54"/>
      <c r="H239" s="42"/>
      <c r="I239" s="42"/>
      <c r="J239" s="42"/>
      <c r="K239" s="42"/>
    </row>
    <row r="240" spans="4:11" s="40" customFormat="1">
      <c r="D240" s="54"/>
      <c r="E240" s="54"/>
      <c r="F240" s="54"/>
      <c r="G240" s="54"/>
      <c r="H240" s="42"/>
      <c r="I240" s="42"/>
      <c r="J240" s="42"/>
      <c r="K240" s="42"/>
    </row>
    <row r="241" spans="4:11" s="40" customFormat="1">
      <c r="D241" s="54"/>
      <c r="E241" s="54"/>
      <c r="F241" s="54"/>
      <c r="G241" s="54"/>
      <c r="H241" s="42"/>
      <c r="I241" s="42"/>
      <c r="J241" s="42"/>
      <c r="K241" s="42"/>
    </row>
    <row r="242" spans="4:11" s="40" customFormat="1">
      <c r="D242" s="54"/>
      <c r="E242" s="54"/>
      <c r="F242" s="54"/>
      <c r="G242" s="54"/>
      <c r="H242" s="42"/>
      <c r="I242" s="42"/>
      <c r="J242" s="42"/>
      <c r="K242" s="42"/>
    </row>
    <row r="243" spans="4:11" s="40" customFormat="1">
      <c r="D243" s="54"/>
      <c r="E243" s="54"/>
      <c r="F243" s="54"/>
      <c r="G243" s="54"/>
      <c r="H243" s="42"/>
      <c r="I243" s="42"/>
      <c r="J243" s="42"/>
      <c r="K243" s="42"/>
    </row>
    <row r="244" spans="4:11" s="40" customFormat="1">
      <c r="D244" s="54"/>
      <c r="E244" s="54"/>
      <c r="F244" s="54"/>
      <c r="G244" s="54"/>
      <c r="H244" s="42"/>
      <c r="I244" s="42"/>
      <c r="J244" s="42"/>
      <c r="K244" s="42"/>
    </row>
    <row r="245" spans="4:11" s="40" customFormat="1">
      <c r="D245" s="54"/>
      <c r="E245" s="54"/>
      <c r="F245" s="54"/>
      <c r="G245" s="54"/>
      <c r="H245" s="42"/>
      <c r="I245" s="42"/>
      <c r="J245" s="42"/>
      <c r="K245" s="42"/>
    </row>
    <row r="246" spans="4:11" s="40" customFormat="1">
      <c r="D246" s="54"/>
      <c r="E246" s="54"/>
      <c r="F246" s="54"/>
      <c r="G246" s="54"/>
      <c r="H246" s="42"/>
      <c r="I246" s="42"/>
      <c r="J246" s="42"/>
      <c r="K246" s="42"/>
    </row>
    <row r="247" spans="4:11" s="40" customFormat="1">
      <c r="D247" s="54"/>
      <c r="E247" s="54"/>
      <c r="F247" s="54"/>
      <c r="G247" s="54"/>
      <c r="H247" s="42"/>
      <c r="I247" s="42"/>
      <c r="J247" s="42"/>
      <c r="K247" s="42"/>
    </row>
    <row r="248" spans="4:11" s="40" customFormat="1">
      <c r="D248" s="54"/>
      <c r="E248" s="54"/>
      <c r="F248" s="54"/>
      <c r="G248" s="54"/>
      <c r="H248" s="42"/>
      <c r="I248" s="42"/>
      <c r="J248" s="42"/>
      <c r="K248" s="42"/>
    </row>
    <row r="249" spans="4:11" s="40" customFormat="1">
      <c r="D249" s="54"/>
      <c r="E249" s="54"/>
      <c r="F249" s="54"/>
      <c r="G249" s="54"/>
      <c r="H249" s="42"/>
      <c r="I249" s="42"/>
      <c r="J249" s="42"/>
      <c r="K249" s="42"/>
    </row>
    <row r="250" spans="4:11" s="40" customFormat="1">
      <c r="D250" s="54"/>
      <c r="E250" s="54"/>
      <c r="F250" s="54"/>
      <c r="G250" s="54"/>
      <c r="H250" s="42"/>
      <c r="I250" s="42"/>
      <c r="J250" s="42"/>
      <c r="K250" s="42"/>
    </row>
    <row r="251" spans="4:11" s="40" customFormat="1">
      <c r="D251" s="54"/>
      <c r="E251" s="54"/>
      <c r="F251" s="54"/>
      <c r="G251" s="54"/>
      <c r="H251" s="42"/>
      <c r="I251" s="42"/>
      <c r="J251" s="42"/>
      <c r="K251" s="42"/>
    </row>
    <row r="252" spans="4:11" s="40" customFormat="1">
      <c r="D252" s="54"/>
      <c r="E252" s="54"/>
      <c r="F252" s="54"/>
      <c r="G252" s="54"/>
      <c r="H252" s="42"/>
      <c r="I252" s="42"/>
      <c r="J252" s="42"/>
      <c r="K252" s="42"/>
    </row>
    <row r="253" spans="4:11" s="40" customFormat="1">
      <c r="D253" s="54"/>
      <c r="E253" s="54"/>
      <c r="F253" s="54"/>
      <c r="G253" s="54"/>
      <c r="H253" s="42"/>
      <c r="I253" s="42"/>
      <c r="J253" s="42"/>
      <c r="K253" s="42"/>
    </row>
    <row r="254" spans="4:11" s="40" customFormat="1">
      <c r="D254" s="54"/>
      <c r="E254" s="54"/>
      <c r="F254" s="54"/>
      <c r="G254" s="54"/>
      <c r="H254" s="42"/>
      <c r="I254" s="42"/>
      <c r="J254" s="42"/>
      <c r="K254" s="42"/>
    </row>
    <row r="255" spans="4:11" s="40" customFormat="1">
      <c r="D255" s="54"/>
      <c r="E255" s="54"/>
      <c r="F255" s="54"/>
      <c r="G255" s="54"/>
      <c r="H255" s="42"/>
      <c r="I255" s="42"/>
      <c r="J255" s="42"/>
      <c r="K255" s="42"/>
    </row>
    <row r="256" spans="4:11" s="40" customFormat="1">
      <c r="D256" s="54"/>
      <c r="E256" s="54"/>
      <c r="F256" s="54"/>
      <c r="G256" s="54"/>
      <c r="H256" s="42"/>
      <c r="I256" s="42"/>
      <c r="J256" s="42"/>
      <c r="K256" s="42"/>
    </row>
    <row r="257" spans="4:11" s="40" customFormat="1">
      <c r="D257" s="54"/>
      <c r="E257" s="54"/>
      <c r="F257" s="54"/>
      <c r="G257" s="54"/>
      <c r="H257" s="42"/>
      <c r="I257" s="42"/>
      <c r="J257" s="42"/>
      <c r="K257" s="42"/>
    </row>
    <row r="258" spans="4:11" s="40" customFormat="1">
      <c r="D258" s="54"/>
      <c r="E258" s="54"/>
      <c r="F258" s="54"/>
      <c r="G258" s="54"/>
      <c r="H258" s="42"/>
      <c r="I258" s="42"/>
      <c r="J258" s="42"/>
      <c r="K258" s="42"/>
    </row>
    <row r="259" spans="4:11" s="40" customFormat="1">
      <c r="D259" s="54"/>
      <c r="E259" s="54"/>
      <c r="F259" s="54"/>
      <c r="G259" s="54"/>
      <c r="H259" s="42"/>
      <c r="I259" s="42"/>
      <c r="J259" s="42"/>
      <c r="K259" s="42"/>
    </row>
    <row r="260" spans="4:11" s="40" customFormat="1">
      <c r="D260" s="54"/>
      <c r="E260" s="54"/>
      <c r="F260" s="54"/>
      <c r="G260" s="54"/>
      <c r="H260" s="42"/>
      <c r="I260" s="42"/>
      <c r="J260" s="42"/>
      <c r="K260" s="42"/>
    </row>
    <row r="261" spans="4:11" s="40" customFormat="1">
      <c r="D261" s="54"/>
      <c r="E261" s="54"/>
      <c r="F261" s="54"/>
      <c r="G261" s="54"/>
      <c r="H261" s="42"/>
      <c r="I261" s="42"/>
      <c r="J261" s="42"/>
      <c r="K261" s="42"/>
    </row>
    <row r="262" spans="4:11" s="40" customFormat="1">
      <c r="D262" s="54"/>
      <c r="E262" s="54"/>
      <c r="F262" s="54"/>
      <c r="G262" s="54"/>
      <c r="H262" s="42"/>
      <c r="I262" s="42"/>
      <c r="J262" s="42"/>
      <c r="K262" s="42"/>
    </row>
    <row r="263" spans="4:11" s="40" customFormat="1">
      <c r="D263" s="54"/>
      <c r="E263" s="54"/>
      <c r="F263" s="54"/>
      <c r="G263" s="54"/>
      <c r="H263" s="42"/>
      <c r="I263" s="42"/>
      <c r="J263" s="42"/>
      <c r="K263" s="42"/>
    </row>
    <row r="264" spans="4:11" s="40" customFormat="1">
      <c r="D264" s="54"/>
      <c r="E264" s="54"/>
      <c r="F264" s="54"/>
      <c r="G264" s="54"/>
      <c r="H264" s="42"/>
      <c r="I264" s="42"/>
      <c r="J264" s="42"/>
      <c r="K264" s="42"/>
    </row>
    <row r="265" spans="4:11" s="40" customFormat="1">
      <c r="D265" s="54"/>
      <c r="E265" s="54"/>
      <c r="F265" s="54"/>
      <c r="G265" s="54"/>
      <c r="H265" s="42"/>
      <c r="I265" s="42"/>
      <c r="J265" s="42"/>
      <c r="K265" s="42"/>
    </row>
    <row r="266" spans="4:11" s="40" customFormat="1">
      <c r="D266" s="54"/>
      <c r="E266" s="54"/>
      <c r="F266" s="54"/>
      <c r="G266" s="54"/>
      <c r="H266" s="42"/>
      <c r="I266" s="42"/>
      <c r="J266" s="42"/>
      <c r="K266" s="42"/>
    </row>
    <row r="267" spans="4:11" s="40" customFormat="1">
      <c r="D267" s="54"/>
      <c r="E267" s="54"/>
      <c r="F267" s="54"/>
      <c r="G267" s="54"/>
      <c r="H267" s="42"/>
      <c r="I267" s="42"/>
      <c r="J267" s="42"/>
      <c r="K267" s="42"/>
    </row>
    <row r="268" spans="4:11" s="40" customFormat="1">
      <c r="D268" s="54"/>
      <c r="E268" s="54"/>
      <c r="F268" s="54"/>
      <c r="G268" s="54"/>
      <c r="H268" s="42"/>
      <c r="I268" s="42"/>
      <c r="J268" s="42"/>
      <c r="K268" s="42"/>
    </row>
    <row r="269" spans="4:11" s="40" customFormat="1">
      <c r="D269" s="54"/>
      <c r="E269" s="54"/>
      <c r="F269" s="54"/>
      <c r="G269" s="54"/>
      <c r="H269" s="42"/>
      <c r="I269" s="42"/>
      <c r="J269" s="42"/>
      <c r="K269" s="42"/>
    </row>
    <row r="270" spans="4:11" s="40" customFormat="1">
      <c r="D270" s="54"/>
      <c r="E270" s="54"/>
      <c r="F270" s="54"/>
      <c r="G270" s="54"/>
      <c r="H270" s="42"/>
      <c r="I270" s="42"/>
      <c r="J270" s="42"/>
      <c r="K270" s="42"/>
    </row>
    <row r="271" spans="4:11" s="40" customFormat="1">
      <c r="D271" s="54"/>
      <c r="E271" s="54"/>
      <c r="F271" s="54"/>
      <c r="G271" s="54"/>
      <c r="H271" s="42"/>
      <c r="I271" s="42"/>
      <c r="J271" s="42"/>
      <c r="K271" s="42"/>
    </row>
    <row r="272" spans="4:11" s="40" customFormat="1">
      <c r="D272" s="54"/>
      <c r="E272" s="54"/>
      <c r="F272" s="54"/>
      <c r="G272" s="54"/>
      <c r="H272" s="42"/>
      <c r="I272" s="42"/>
      <c r="J272" s="42"/>
      <c r="K272" s="42"/>
    </row>
    <row r="273" spans="4:11" s="40" customFormat="1">
      <c r="D273" s="54"/>
      <c r="E273" s="54"/>
      <c r="F273" s="54"/>
      <c r="G273" s="54"/>
      <c r="H273" s="42"/>
      <c r="I273" s="42"/>
      <c r="J273" s="42"/>
      <c r="K273" s="42"/>
    </row>
    <row r="274" spans="4:11" s="40" customFormat="1">
      <c r="D274" s="54"/>
      <c r="E274" s="54"/>
      <c r="F274" s="54"/>
      <c r="G274" s="54"/>
      <c r="H274" s="42"/>
      <c r="I274" s="42"/>
      <c r="J274" s="42"/>
      <c r="K274" s="42"/>
    </row>
    <row r="275" spans="4:11" s="40" customFormat="1">
      <c r="D275" s="54"/>
      <c r="E275" s="54"/>
      <c r="F275" s="54"/>
      <c r="G275" s="54"/>
      <c r="H275" s="42"/>
      <c r="I275" s="42"/>
      <c r="J275" s="42"/>
      <c r="K275" s="42"/>
    </row>
    <row r="276" spans="4:11" s="40" customFormat="1">
      <c r="D276" s="54"/>
      <c r="E276" s="54"/>
      <c r="F276" s="54"/>
      <c r="G276" s="54"/>
      <c r="H276" s="42"/>
      <c r="I276" s="42"/>
      <c r="J276" s="42"/>
      <c r="K276" s="42"/>
    </row>
    <row r="277" spans="4:11" s="40" customFormat="1">
      <c r="D277" s="54"/>
      <c r="E277" s="54"/>
      <c r="F277" s="54"/>
      <c r="G277" s="54"/>
      <c r="H277" s="42"/>
      <c r="I277" s="42"/>
      <c r="J277" s="42"/>
      <c r="K277" s="42"/>
    </row>
    <row r="278" spans="4:11" s="40" customFormat="1">
      <c r="D278" s="54"/>
      <c r="E278" s="54"/>
      <c r="F278" s="54"/>
      <c r="G278" s="54"/>
      <c r="H278" s="42"/>
      <c r="I278" s="42"/>
      <c r="J278" s="42"/>
      <c r="K278" s="42"/>
    </row>
    <row r="279" spans="4:11" s="40" customFormat="1">
      <c r="D279" s="54"/>
      <c r="E279" s="54"/>
      <c r="F279" s="54"/>
      <c r="G279" s="54"/>
      <c r="H279" s="42"/>
      <c r="I279" s="42"/>
      <c r="J279" s="42"/>
      <c r="K279" s="42"/>
    </row>
    <row r="280" spans="4:11" s="40" customFormat="1">
      <c r="D280" s="54"/>
      <c r="E280" s="54"/>
      <c r="F280" s="54"/>
      <c r="G280" s="54"/>
      <c r="H280" s="42"/>
      <c r="I280" s="42"/>
      <c r="J280" s="42"/>
      <c r="K280" s="42"/>
    </row>
    <row r="281" spans="4:11" s="40" customFormat="1">
      <c r="D281" s="54"/>
      <c r="E281" s="54"/>
      <c r="F281" s="54"/>
      <c r="G281" s="54"/>
      <c r="H281" s="42"/>
      <c r="I281" s="42"/>
      <c r="J281" s="42"/>
      <c r="K281" s="42"/>
    </row>
    <row r="282" spans="4:11" s="40" customFormat="1">
      <c r="D282" s="54"/>
      <c r="E282" s="54"/>
      <c r="F282" s="54"/>
      <c r="G282" s="54"/>
      <c r="H282" s="42"/>
      <c r="I282" s="42"/>
      <c r="J282" s="42"/>
      <c r="K282" s="42"/>
    </row>
    <row r="283" spans="4:11" s="40" customFormat="1">
      <c r="D283" s="54"/>
      <c r="E283" s="54"/>
      <c r="F283" s="54"/>
      <c r="G283" s="54"/>
      <c r="H283" s="42"/>
      <c r="I283" s="42"/>
      <c r="J283" s="42"/>
      <c r="K283" s="42"/>
    </row>
    <row r="284" spans="4:11" s="40" customFormat="1">
      <c r="D284" s="54"/>
      <c r="E284" s="54"/>
      <c r="F284" s="54"/>
      <c r="G284" s="54"/>
      <c r="H284" s="42"/>
      <c r="I284" s="42"/>
      <c r="J284" s="42"/>
      <c r="K284" s="42"/>
    </row>
    <row r="285" spans="4:11" s="40" customFormat="1">
      <c r="D285" s="54"/>
      <c r="E285" s="54"/>
      <c r="F285" s="54"/>
      <c r="G285" s="54"/>
      <c r="H285" s="42"/>
      <c r="I285" s="42"/>
      <c r="J285" s="42"/>
      <c r="K285" s="42"/>
    </row>
    <row r="286" spans="4:11" s="40" customFormat="1">
      <c r="D286" s="54"/>
      <c r="E286" s="54"/>
      <c r="F286" s="54"/>
      <c r="G286" s="54"/>
      <c r="H286" s="42"/>
      <c r="I286" s="42"/>
      <c r="J286" s="42"/>
      <c r="K286" s="42"/>
    </row>
    <row r="287" spans="4:11" s="40" customFormat="1">
      <c r="D287" s="54"/>
      <c r="E287" s="54"/>
      <c r="F287" s="54"/>
      <c r="G287" s="54"/>
      <c r="H287" s="42"/>
      <c r="I287" s="42"/>
      <c r="J287" s="42"/>
      <c r="K287" s="42"/>
    </row>
    <row r="288" spans="4:11" s="40" customFormat="1">
      <c r="D288" s="54"/>
      <c r="E288" s="54"/>
      <c r="F288" s="54"/>
      <c r="G288" s="54"/>
      <c r="H288" s="42"/>
      <c r="I288" s="42"/>
      <c r="J288" s="42"/>
      <c r="K288" s="42"/>
    </row>
    <row r="289" spans="4:11" s="40" customFormat="1">
      <c r="D289" s="54"/>
      <c r="E289" s="54"/>
      <c r="F289" s="54"/>
      <c r="G289" s="54"/>
      <c r="H289" s="42"/>
      <c r="I289" s="42"/>
      <c r="J289" s="42"/>
      <c r="K289" s="42"/>
    </row>
    <row r="290" spans="4:11" s="40" customFormat="1">
      <c r="D290" s="54"/>
      <c r="E290" s="54"/>
      <c r="F290" s="54"/>
      <c r="G290" s="54"/>
      <c r="H290" s="42"/>
      <c r="I290" s="42"/>
      <c r="J290" s="42"/>
      <c r="K290" s="42"/>
    </row>
    <row r="291" spans="4:11" s="40" customFormat="1">
      <c r="D291" s="54"/>
      <c r="E291" s="54"/>
      <c r="F291" s="54"/>
      <c r="G291" s="54"/>
      <c r="H291" s="42"/>
      <c r="I291" s="42"/>
      <c r="J291" s="42"/>
      <c r="K291" s="42"/>
    </row>
    <row r="292" spans="4:11" s="40" customFormat="1">
      <c r="D292" s="54"/>
      <c r="E292" s="54"/>
      <c r="F292" s="54"/>
      <c r="G292" s="54"/>
      <c r="H292" s="42"/>
      <c r="I292" s="42"/>
      <c r="J292" s="42"/>
      <c r="K292" s="42"/>
    </row>
    <row r="293" spans="4:11" s="40" customFormat="1">
      <c r="D293" s="54"/>
      <c r="E293" s="54"/>
      <c r="F293" s="54"/>
      <c r="G293" s="54"/>
      <c r="H293" s="42"/>
      <c r="I293" s="42"/>
      <c r="J293" s="42"/>
      <c r="K293" s="42"/>
    </row>
    <row r="294" spans="4:11" s="40" customFormat="1">
      <c r="D294" s="54"/>
      <c r="E294" s="54"/>
      <c r="F294" s="54"/>
      <c r="G294" s="54"/>
      <c r="H294" s="42"/>
      <c r="I294" s="42"/>
      <c r="J294" s="42"/>
      <c r="K294" s="42"/>
    </row>
    <row r="295" spans="4:11" s="40" customFormat="1">
      <c r="D295" s="54"/>
      <c r="E295" s="54"/>
      <c r="F295" s="54"/>
      <c r="G295" s="54"/>
      <c r="H295" s="42"/>
      <c r="I295" s="42"/>
      <c r="J295" s="42"/>
      <c r="K295" s="42"/>
    </row>
    <row r="296" spans="4:11" s="40" customFormat="1">
      <c r="D296" s="54"/>
      <c r="E296" s="54"/>
      <c r="F296" s="54"/>
      <c r="G296" s="54"/>
      <c r="H296" s="42"/>
      <c r="I296" s="42"/>
      <c r="J296" s="42"/>
      <c r="K296" s="42"/>
    </row>
    <row r="297" spans="4:11" s="40" customFormat="1">
      <c r="D297" s="54"/>
      <c r="E297" s="54"/>
      <c r="F297" s="54"/>
      <c r="G297" s="54"/>
      <c r="H297" s="42"/>
      <c r="I297" s="42"/>
      <c r="J297" s="42"/>
      <c r="K297" s="42"/>
    </row>
    <row r="298" spans="4:11" s="40" customFormat="1">
      <c r="D298" s="54"/>
      <c r="E298" s="54"/>
      <c r="F298" s="54"/>
      <c r="G298" s="54"/>
      <c r="H298" s="42"/>
      <c r="I298" s="42"/>
      <c r="J298" s="42"/>
      <c r="K298" s="42"/>
    </row>
    <row r="299" spans="4:11" s="40" customFormat="1">
      <c r="D299" s="54"/>
      <c r="E299" s="54"/>
      <c r="F299" s="54"/>
      <c r="G299" s="54"/>
      <c r="H299" s="42"/>
      <c r="I299" s="42"/>
      <c r="J299" s="42"/>
      <c r="K299" s="42"/>
    </row>
    <row r="300" spans="4:11" s="40" customFormat="1">
      <c r="D300" s="54"/>
      <c r="E300" s="54"/>
      <c r="F300" s="54"/>
      <c r="G300" s="54"/>
      <c r="H300" s="42"/>
      <c r="I300" s="42"/>
      <c r="J300" s="42"/>
      <c r="K300" s="42"/>
    </row>
    <row r="301" spans="4:11" s="40" customFormat="1">
      <c r="D301" s="54"/>
      <c r="E301" s="54"/>
      <c r="F301" s="54"/>
      <c r="G301" s="54"/>
      <c r="H301" s="42"/>
      <c r="I301" s="42"/>
      <c r="J301" s="42"/>
      <c r="K301" s="42"/>
    </row>
    <row r="302" spans="4:11" s="40" customFormat="1">
      <c r="D302" s="54"/>
      <c r="E302" s="54"/>
      <c r="F302" s="54"/>
      <c r="G302" s="54"/>
      <c r="H302" s="42"/>
      <c r="I302" s="42"/>
      <c r="J302" s="42"/>
      <c r="K302" s="42"/>
    </row>
    <row r="303" spans="4:11" s="40" customFormat="1">
      <c r="D303" s="54"/>
      <c r="E303" s="54"/>
      <c r="F303" s="54"/>
      <c r="G303" s="54"/>
      <c r="H303" s="42"/>
      <c r="I303" s="42"/>
      <c r="J303" s="42"/>
      <c r="K303" s="42"/>
    </row>
    <row r="304" spans="4:11" s="40" customFormat="1">
      <c r="D304" s="54"/>
      <c r="E304" s="54"/>
      <c r="F304" s="54"/>
      <c r="G304" s="54"/>
      <c r="H304" s="42"/>
      <c r="I304" s="42"/>
      <c r="J304" s="42"/>
      <c r="K304" s="42"/>
    </row>
    <row r="305" spans="4:11" s="40" customFormat="1">
      <c r="D305" s="54"/>
      <c r="E305" s="54"/>
      <c r="F305" s="54"/>
      <c r="G305" s="54"/>
      <c r="H305" s="42"/>
      <c r="I305" s="42"/>
      <c r="J305" s="42"/>
      <c r="K305" s="42"/>
    </row>
    <row r="306" spans="4:11" s="40" customFormat="1">
      <c r="D306" s="54"/>
      <c r="E306" s="54"/>
      <c r="F306" s="54"/>
      <c r="G306" s="54"/>
      <c r="H306" s="42"/>
      <c r="I306" s="42"/>
      <c r="J306" s="42"/>
      <c r="K306" s="42"/>
    </row>
    <row r="307" spans="4:11" s="40" customFormat="1">
      <c r="D307" s="54"/>
      <c r="E307" s="54"/>
      <c r="F307" s="54"/>
      <c r="G307" s="54"/>
      <c r="H307" s="42"/>
      <c r="I307" s="42"/>
      <c r="J307" s="42"/>
      <c r="K307" s="42"/>
    </row>
    <row r="308" spans="4:11" s="40" customFormat="1">
      <c r="D308" s="54"/>
      <c r="E308" s="54"/>
      <c r="F308" s="54"/>
      <c r="G308" s="54"/>
      <c r="H308" s="42"/>
      <c r="I308" s="42"/>
      <c r="J308" s="42"/>
      <c r="K308" s="42"/>
    </row>
    <row r="309" spans="4:11" s="40" customFormat="1">
      <c r="D309" s="54"/>
      <c r="E309" s="54"/>
      <c r="F309" s="54"/>
      <c r="G309" s="54"/>
      <c r="H309" s="42"/>
      <c r="I309" s="42"/>
      <c r="J309" s="42"/>
      <c r="K309" s="42"/>
    </row>
    <row r="310" spans="4:11" s="40" customFormat="1">
      <c r="D310" s="54"/>
      <c r="E310" s="54"/>
      <c r="F310" s="54"/>
      <c r="G310" s="54"/>
      <c r="H310" s="42"/>
      <c r="I310" s="42"/>
      <c r="J310" s="42"/>
      <c r="K310" s="42"/>
    </row>
    <row r="311" spans="4:11" s="40" customFormat="1">
      <c r="D311" s="54"/>
      <c r="E311" s="54"/>
      <c r="F311" s="54"/>
      <c r="G311" s="54"/>
      <c r="H311" s="42"/>
      <c r="I311" s="42"/>
      <c r="J311" s="42"/>
      <c r="K311" s="42"/>
    </row>
    <row r="312" spans="4:11" s="40" customFormat="1">
      <c r="D312" s="54"/>
      <c r="E312" s="54"/>
      <c r="F312" s="54"/>
      <c r="G312" s="54"/>
      <c r="H312" s="42"/>
      <c r="I312" s="42"/>
      <c r="J312" s="42"/>
      <c r="K312" s="42"/>
    </row>
    <row r="313" spans="4:11" s="40" customFormat="1">
      <c r="D313" s="54"/>
      <c r="E313" s="54"/>
      <c r="F313" s="54"/>
      <c r="G313" s="54"/>
      <c r="H313" s="42"/>
      <c r="I313" s="42"/>
      <c r="J313" s="42"/>
      <c r="K313" s="42"/>
    </row>
    <row r="314" spans="4:11" s="40" customFormat="1">
      <c r="D314" s="54"/>
      <c r="E314" s="54"/>
      <c r="F314" s="54"/>
      <c r="G314" s="54"/>
      <c r="H314" s="42"/>
      <c r="I314" s="42"/>
      <c r="J314" s="42"/>
      <c r="K314" s="42"/>
    </row>
    <row r="315" spans="4:11" s="40" customFormat="1">
      <c r="D315" s="54"/>
      <c r="E315" s="54"/>
      <c r="F315" s="54"/>
      <c r="G315" s="54"/>
      <c r="H315" s="42"/>
      <c r="I315" s="42"/>
      <c r="J315" s="42"/>
      <c r="K315" s="42"/>
    </row>
    <row r="316" spans="4:11" s="40" customFormat="1">
      <c r="D316" s="54"/>
      <c r="E316" s="54"/>
      <c r="F316" s="54"/>
      <c r="G316" s="54"/>
      <c r="H316" s="42"/>
      <c r="I316" s="42"/>
      <c r="J316" s="42"/>
      <c r="K316" s="42"/>
    </row>
    <row r="317" spans="4:11" s="40" customFormat="1">
      <c r="D317" s="54"/>
      <c r="E317" s="54"/>
      <c r="F317" s="54"/>
      <c r="G317" s="54"/>
      <c r="H317" s="42"/>
      <c r="I317" s="42"/>
      <c r="J317" s="42"/>
      <c r="K317" s="42"/>
    </row>
    <row r="318" spans="4:11" s="40" customFormat="1">
      <c r="D318" s="54"/>
      <c r="E318" s="54"/>
      <c r="F318" s="54"/>
      <c r="G318" s="54"/>
      <c r="H318" s="42"/>
      <c r="I318" s="42"/>
      <c r="J318" s="42"/>
      <c r="K318" s="42"/>
    </row>
    <row r="319" spans="4:11" s="40" customFormat="1">
      <c r="D319" s="54"/>
      <c r="E319" s="54"/>
      <c r="F319" s="54"/>
      <c r="G319" s="54"/>
      <c r="H319" s="42"/>
      <c r="I319" s="42"/>
      <c r="J319" s="42"/>
      <c r="K319" s="42"/>
    </row>
    <row r="320" spans="4:11" s="40" customFormat="1">
      <c r="D320" s="54"/>
      <c r="E320" s="54"/>
      <c r="F320" s="54"/>
      <c r="G320" s="54"/>
      <c r="H320" s="42"/>
      <c r="I320" s="42"/>
      <c r="J320" s="42"/>
      <c r="K320" s="42"/>
    </row>
    <row r="321" spans="4:11" s="40" customFormat="1">
      <c r="D321" s="54"/>
      <c r="E321" s="54"/>
      <c r="F321" s="54"/>
      <c r="G321" s="54"/>
      <c r="H321" s="42"/>
      <c r="I321" s="42"/>
      <c r="J321" s="42"/>
      <c r="K321" s="42"/>
    </row>
    <row r="322" spans="4:11" s="40" customFormat="1">
      <c r="D322" s="54"/>
      <c r="E322" s="54"/>
      <c r="F322" s="54"/>
      <c r="G322" s="54"/>
      <c r="H322" s="42"/>
      <c r="I322" s="42"/>
      <c r="J322" s="42"/>
      <c r="K322" s="42"/>
    </row>
    <row r="323" spans="4:11" s="40" customFormat="1">
      <c r="D323" s="54"/>
      <c r="E323" s="54"/>
      <c r="F323" s="54"/>
      <c r="G323" s="54"/>
      <c r="H323" s="42"/>
      <c r="I323" s="42"/>
      <c r="J323" s="42"/>
      <c r="K323" s="42"/>
    </row>
    <row r="324" spans="4:11" s="40" customFormat="1">
      <c r="D324" s="54"/>
      <c r="E324" s="54"/>
      <c r="F324" s="54"/>
      <c r="G324" s="54"/>
      <c r="H324" s="42"/>
      <c r="I324" s="42"/>
      <c r="J324" s="42"/>
      <c r="K324" s="42"/>
    </row>
    <row r="325" spans="4:11" s="40" customFormat="1">
      <c r="D325" s="54"/>
      <c r="E325" s="54"/>
      <c r="F325" s="54"/>
      <c r="G325" s="54"/>
      <c r="H325" s="42"/>
      <c r="I325" s="42"/>
      <c r="J325" s="42"/>
      <c r="K325" s="42"/>
    </row>
    <row r="326" spans="4:11" s="40" customFormat="1">
      <c r="D326" s="54"/>
      <c r="E326" s="54"/>
      <c r="F326" s="54"/>
      <c r="G326" s="54"/>
      <c r="H326" s="42"/>
      <c r="I326" s="42"/>
      <c r="J326" s="42"/>
      <c r="K326" s="42"/>
    </row>
    <row r="327" spans="4:11" s="40" customFormat="1">
      <c r="D327" s="54"/>
      <c r="E327" s="54"/>
      <c r="F327" s="54"/>
      <c r="G327" s="54"/>
      <c r="H327" s="42"/>
      <c r="I327" s="42"/>
      <c r="J327" s="42"/>
      <c r="K327" s="42"/>
    </row>
    <row r="328" spans="4:11" s="40" customFormat="1">
      <c r="D328" s="54"/>
      <c r="E328" s="54"/>
      <c r="F328" s="54"/>
      <c r="G328" s="54"/>
      <c r="H328" s="42"/>
      <c r="I328" s="42"/>
      <c r="J328" s="42"/>
      <c r="K328" s="42"/>
    </row>
    <row r="329" spans="4:11" s="40" customFormat="1">
      <c r="D329" s="54"/>
      <c r="E329" s="54"/>
      <c r="F329" s="54"/>
      <c r="G329" s="54"/>
      <c r="H329" s="42"/>
      <c r="I329" s="42"/>
      <c r="J329" s="42"/>
      <c r="K329" s="42"/>
    </row>
    <row r="330" spans="4:11" s="40" customFormat="1">
      <c r="D330" s="54"/>
      <c r="E330" s="54"/>
      <c r="F330" s="54"/>
      <c r="G330" s="54"/>
      <c r="H330" s="42"/>
      <c r="I330" s="42"/>
      <c r="J330" s="42"/>
      <c r="K330" s="42"/>
    </row>
    <row r="331" spans="4:11" s="40" customFormat="1">
      <c r="D331" s="54"/>
      <c r="E331" s="54"/>
      <c r="F331" s="54"/>
      <c r="G331" s="54"/>
      <c r="H331" s="42"/>
      <c r="I331" s="42"/>
      <c r="J331" s="42"/>
      <c r="K331" s="42"/>
    </row>
    <row r="332" spans="4:11" s="40" customFormat="1">
      <c r="D332" s="54"/>
      <c r="E332" s="54"/>
      <c r="F332" s="54"/>
      <c r="G332" s="54"/>
      <c r="H332" s="42"/>
      <c r="I332" s="42"/>
      <c r="J332" s="42"/>
      <c r="K332" s="42"/>
    </row>
    <row r="333" spans="4:11" s="40" customFormat="1">
      <c r="D333" s="54"/>
      <c r="E333" s="54"/>
      <c r="F333" s="54"/>
      <c r="G333" s="54"/>
      <c r="H333" s="42"/>
      <c r="I333" s="42"/>
      <c r="J333" s="42"/>
      <c r="K333" s="42"/>
    </row>
    <row r="334" spans="4:11" s="40" customFormat="1">
      <c r="D334" s="54"/>
      <c r="E334" s="54"/>
      <c r="F334" s="54"/>
      <c r="G334" s="54"/>
      <c r="H334" s="42"/>
      <c r="I334" s="42"/>
      <c r="J334" s="42"/>
      <c r="K334" s="42"/>
    </row>
  </sheetData>
  <mergeCells count="3">
    <mergeCell ref="L1:W1"/>
    <mergeCell ref="AM1:AP1"/>
    <mergeCell ref="AA1:AG1"/>
  </mergeCells>
  <phoneticPr fontId="9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R878"/>
  <sheetViews>
    <sheetView topLeftCell="H1" zoomScale="90" zoomScaleNormal="90" zoomScalePageLayoutView="150" workbookViewId="0">
      <selection activeCell="R60" sqref="R60"/>
    </sheetView>
  </sheetViews>
  <sheetFormatPr baseColWidth="10" defaultColWidth="10.6640625" defaultRowHeight="15"/>
  <cols>
    <col min="1" max="1" width="4.5" style="50" customWidth="1"/>
    <col min="2" max="3" width="7.83203125" style="50" bestFit="1" customWidth="1"/>
    <col min="4" max="4" width="7.5" style="48" customWidth="1"/>
    <col min="5" max="5" width="11.6640625" style="48" customWidth="1"/>
    <col min="6" max="7" width="6.5" style="48" customWidth="1"/>
    <col min="8" max="11" width="18.6640625" style="47" customWidth="1"/>
    <col min="12" max="12" width="6.33203125" style="50" customWidth="1"/>
    <col min="13" max="13" width="7.5" style="50" customWidth="1"/>
    <col min="14" max="14" width="5.5" style="50" customWidth="1"/>
    <col min="15" max="15" width="9.33203125" style="50" customWidth="1"/>
    <col min="16" max="16" width="10.6640625" style="50"/>
    <col min="17" max="17" width="5.6640625" style="50" customWidth="1"/>
    <col min="18" max="18" width="7" style="50" customWidth="1"/>
    <col min="19" max="19" width="6.33203125" style="50" customWidth="1"/>
    <col min="20" max="20" width="6.33203125" style="29" customWidth="1"/>
    <col min="21" max="21" width="8.5" style="50" customWidth="1"/>
    <col min="22" max="22" width="9" style="50" customWidth="1"/>
    <col min="23" max="23" width="9.6640625" style="40" customWidth="1"/>
    <col min="24" max="24" width="6.83203125" style="29" customWidth="1"/>
    <col min="25" max="25" width="12.5" style="29" customWidth="1"/>
    <col min="26" max="26" width="9.1640625" style="29" customWidth="1"/>
    <col min="27" max="27" width="6.1640625" style="40" customWidth="1"/>
    <col min="28" max="28" width="6.5" style="50" customWidth="1"/>
    <col min="29" max="29" width="6.1640625" style="50" customWidth="1"/>
    <col min="30" max="30" width="6" style="50" customWidth="1"/>
    <col min="31" max="31" width="5.33203125" style="50" customWidth="1"/>
    <col min="32" max="32" width="5.5" style="50" customWidth="1"/>
    <col min="33" max="33" width="5.5" style="40" customWidth="1"/>
    <col min="34" max="34" width="6.1640625" style="40" customWidth="1"/>
    <col min="35" max="35" width="10.6640625" style="40"/>
    <col min="36" max="38" width="10.6640625" style="29"/>
    <col min="39" max="42" width="10.6640625" style="50"/>
    <col min="43" max="43" width="10.6640625" style="29"/>
    <col min="44" max="48" width="10.6640625" style="50"/>
    <col min="49" max="122" width="10.6640625" style="40"/>
    <col min="123" max="16384" width="10.6640625" style="50"/>
  </cols>
  <sheetData>
    <row r="1" spans="1:122" ht="17">
      <c r="L1" s="130" t="s">
        <v>297</v>
      </c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27"/>
      <c r="Y1" s="92"/>
      <c r="Z1" s="100"/>
      <c r="AA1" s="128" t="s">
        <v>403</v>
      </c>
      <c r="AB1" s="131"/>
      <c r="AC1" s="131"/>
      <c r="AD1" s="131"/>
      <c r="AE1" s="131"/>
      <c r="AF1" s="131"/>
      <c r="AG1" s="131"/>
      <c r="AH1" s="70" t="s">
        <v>48</v>
      </c>
      <c r="AI1" s="28"/>
      <c r="AJ1" s="28"/>
      <c r="AK1" s="28"/>
      <c r="AL1" s="45"/>
      <c r="AM1" s="29"/>
      <c r="AN1" s="132" t="s">
        <v>404</v>
      </c>
      <c r="AO1" s="129"/>
      <c r="AP1" s="129"/>
      <c r="AQ1" s="129"/>
      <c r="AR1" s="129"/>
      <c r="AS1" s="129"/>
      <c r="AT1" s="28"/>
    </row>
    <row r="2" spans="1:122" s="15" customFormat="1">
      <c r="D2" s="14"/>
      <c r="E2" s="14"/>
      <c r="F2" s="14"/>
      <c r="G2" s="14"/>
      <c r="L2" s="102" t="s">
        <v>376</v>
      </c>
      <c r="M2" s="102" t="s">
        <v>380</v>
      </c>
      <c r="N2" s="102" t="s">
        <v>126</v>
      </c>
      <c r="O2" s="104" t="s">
        <v>383</v>
      </c>
      <c r="P2" s="104" t="s">
        <v>361</v>
      </c>
      <c r="Q2" s="102" t="s">
        <v>373</v>
      </c>
      <c r="R2" s="16" t="s">
        <v>264</v>
      </c>
      <c r="S2" s="16" t="s">
        <v>265</v>
      </c>
      <c r="T2" s="49" t="s">
        <v>387</v>
      </c>
      <c r="U2" s="106" t="s">
        <v>389</v>
      </c>
      <c r="V2" s="107" t="s">
        <v>254</v>
      </c>
      <c r="W2" s="107" t="s">
        <v>390</v>
      </c>
      <c r="X2" s="32" t="s">
        <v>402</v>
      </c>
      <c r="Y2" s="96" t="s">
        <v>2</v>
      </c>
      <c r="Z2" s="96" t="s">
        <v>2</v>
      </c>
      <c r="AA2" s="67" t="s">
        <v>376</v>
      </c>
      <c r="AB2" s="67" t="s">
        <v>380</v>
      </c>
      <c r="AC2" s="56" t="s">
        <v>126</v>
      </c>
      <c r="AD2" s="65" t="s">
        <v>361</v>
      </c>
      <c r="AE2" s="32" t="s">
        <v>371</v>
      </c>
      <c r="AF2" s="56" t="s">
        <v>373</v>
      </c>
      <c r="AG2" s="62" t="s">
        <v>372</v>
      </c>
      <c r="AH2" s="67" t="s">
        <v>376</v>
      </c>
      <c r="AI2" s="67" t="s">
        <v>380</v>
      </c>
      <c r="AJ2" s="56" t="s">
        <v>373</v>
      </c>
      <c r="AK2" s="56" t="s">
        <v>376</v>
      </c>
      <c r="AL2" s="56" t="s">
        <v>380</v>
      </c>
      <c r="AM2" s="56" t="s">
        <v>126</v>
      </c>
      <c r="AN2" s="12" t="s">
        <v>129</v>
      </c>
      <c r="AO2" s="15" t="s">
        <v>301</v>
      </c>
      <c r="AP2" s="15" t="s">
        <v>406</v>
      </c>
      <c r="AQ2" s="15" t="s">
        <v>303</v>
      </c>
      <c r="AS2" s="62"/>
      <c r="AT2" s="15" t="s">
        <v>475</v>
      </c>
      <c r="AU2" s="15" t="s">
        <v>293</v>
      </c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</row>
    <row r="3" spans="1:122" s="7" customFormat="1" ht="14">
      <c r="A3" s="7" t="s">
        <v>415</v>
      </c>
      <c r="B3" s="7" t="s">
        <v>12</v>
      </c>
      <c r="C3" s="7" t="s">
        <v>13</v>
      </c>
      <c r="D3" s="7" t="s">
        <v>272</v>
      </c>
      <c r="E3" s="7" t="s">
        <v>273</v>
      </c>
      <c r="F3" s="7" t="s">
        <v>274</v>
      </c>
      <c r="G3" s="7" t="s">
        <v>275</v>
      </c>
      <c r="H3" s="7" t="s">
        <v>114</v>
      </c>
      <c r="I3" s="7" t="s">
        <v>111</v>
      </c>
      <c r="J3" s="7" t="s">
        <v>112</v>
      </c>
      <c r="K3" s="7" t="s">
        <v>113</v>
      </c>
      <c r="L3" s="103" t="s">
        <v>381</v>
      </c>
      <c r="M3" s="103" t="s">
        <v>385</v>
      </c>
      <c r="N3" s="103" t="s">
        <v>378</v>
      </c>
      <c r="O3" s="105" t="s">
        <v>363</v>
      </c>
      <c r="P3" s="105" t="s">
        <v>362</v>
      </c>
      <c r="Q3" s="110" t="s">
        <v>374</v>
      </c>
      <c r="R3" s="7" t="s">
        <v>231</v>
      </c>
      <c r="S3" s="19" t="s">
        <v>251</v>
      </c>
      <c r="T3" s="57" t="s">
        <v>248</v>
      </c>
      <c r="U3" s="108" t="s">
        <v>370</v>
      </c>
      <c r="V3" s="109" t="s">
        <v>358</v>
      </c>
      <c r="W3" s="108" t="s">
        <v>357</v>
      </c>
      <c r="X3" s="57" t="s">
        <v>131</v>
      </c>
      <c r="Y3" s="97" t="s">
        <v>625</v>
      </c>
      <c r="Z3" s="97" t="s">
        <v>624</v>
      </c>
      <c r="AA3" s="68" t="s">
        <v>381</v>
      </c>
      <c r="AB3" s="68" t="s">
        <v>385</v>
      </c>
      <c r="AC3" s="57" t="s">
        <v>378</v>
      </c>
      <c r="AD3" s="66" t="s">
        <v>362</v>
      </c>
      <c r="AE3" s="43"/>
      <c r="AF3" s="43" t="s">
        <v>374</v>
      </c>
      <c r="AG3" s="68" t="s">
        <v>313</v>
      </c>
      <c r="AH3" s="68" t="s">
        <v>381</v>
      </c>
      <c r="AI3" s="68" t="s">
        <v>385</v>
      </c>
      <c r="AJ3" s="43" t="s">
        <v>374</v>
      </c>
      <c r="AK3" s="43" t="s">
        <v>381</v>
      </c>
      <c r="AL3" s="43" t="s">
        <v>385</v>
      </c>
      <c r="AM3" s="57" t="s">
        <v>378</v>
      </c>
      <c r="AN3" s="7" t="s">
        <v>267</v>
      </c>
      <c r="AO3" s="7" t="s">
        <v>308</v>
      </c>
      <c r="AP3" s="7" t="s">
        <v>408</v>
      </c>
      <c r="AS3" s="68"/>
      <c r="AT3" s="7" t="s">
        <v>477</v>
      </c>
      <c r="AU3" s="7" t="s">
        <v>295</v>
      </c>
      <c r="AV3" s="7" t="s">
        <v>188</v>
      </c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</row>
    <row r="4" spans="1:122" s="40" customFormat="1">
      <c r="A4" s="40" t="s">
        <v>11</v>
      </c>
      <c r="B4" s="74">
        <v>10288</v>
      </c>
      <c r="C4" s="74">
        <v>10290</v>
      </c>
      <c r="D4" s="54" t="s">
        <v>66</v>
      </c>
      <c r="E4" s="54" t="s">
        <v>85</v>
      </c>
      <c r="F4" s="54" t="s">
        <v>86</v>
      </c>
      <c r="G4" s="54" t="s">
        <v>150</v>
      </c>
      <c r="H4" s="42" t="s">
        <v>171</v>
      </c>
      <c r="I4" s="42" t="s">
        <v>173</v>
      </c>
      <c r="J4" s="42" t="s">
        <v>208</v>
      </c>
      <c r="K4" s="42" t="s">
        <v>169</v>
      </c>
      <c r="M4" s="40">
        <v>300</v>
      </c>
      <c r="N4" s="40">
        <v>800</v>
      </c>
      <c r="T4" s="29"/>
      <c r="X4" s="29"/>
      <c r="Y4" s="98">
        <f>O4+P4+T4+U4+V4+W4</f>
        <v>0</v>
      </c>
      <c r="Z4" s="98">
        <f>L4+M4+N4+Q4</f>
        <v>1100</v>
      </c>
      <c r="AA4" s="42"/>
      <c r="AC4" s="29"/>
      <c r="AD4" s="29"/>
      <c r="AE4" s="29"/>
      <c r="AF4" s="29"/>
      <c r="AJ4" s="29"/>
      <c r="AK4" s="29"/>
      <c r="AL4" s="29"/>
      <c r="AM4" s="29"/>
    </row>
    <row r="5" spans="1:122" s="40" customFormat="1">
      <c r="A5" s="40" t="s">
        <v>11</v>
      </c>
      <c r="B5" s="74">
        <v>10288</v>
      </c>
      <c r="C5" s="74">
        <v>10290</v>
      </c>
      <c r="D5" s="54" t="s">
        <v>66</v>
      </c>
      <c r="E5" s="54" t="s">
        <v>85</v>
      </c>
      <c r="F5" s="54" t="s">
        <v>86</v>
      </c>
      <c r="G5" s="54" t="s">
        <v>151</v>
      </c>
      <c r="H5" s="42" t="s">
        <v>171</v>
      </c>
      <c r="I5" s="42" t="s">
        <v>173</v>
      </c>
      <c r="J5" s="42" t="s">
        <v>208</v>
      </c>
      <c r="K5" s="42" t="s">
        <v>288</v>
      </c>
      <c r="L5" s="40">
        <v>842</v>
      </c>
      <c r="M5" s="40">
        <v>2181</v>
      </c>
      <c r="N5" s="40">
        <v>3800</v>
      </c>
      <c r="Q5" s="40">
        <v>114</v>
      </c>
      <c r="R5" s="40">
        <v>45</v>
      </c>
      <c r="T5" s="29"/>
      <c r="V5" s="62"/>
      <c r="X5" s="29"/>
      <c r="Y5" s="98">
        <f t="shared" ref="Y5:Y52" si="0">O5+P5+T5+U5+V5+W5</f>
        <v>0</v>
      </c>
      <c r="Z5" s="98">
        <f t="shared" ref="Z5:Z52" si="1">L5+M5+N5+Q5</f>
        <v>6937</v>
      </c>
      <c r="AC5" s="29"/>
      <c r="AD5" s="29"/>
      <c r="AE5" s="29"/>
      <c r="AF5" s="29"/>
      <c r="AJ5" s="29"/>
      <c r="AK5" s="29"/>
      <c r="AL5" s="29"/>
      <c r="AM5" s="29"/>
      <c r="AN5" s="40">
        <v>9</v>
      </c>
      <c r="AQ5" s="40">
        <v>2</v>
      </c>
    </row>
    <row r="6" spans="1:122">
      <c r="A6" s="40" t="s">
        <v>11</v>
      </c>
      <c r="B6" s="74">
        <v>10288</v>
      </c>
      <c r="C6" s="74">
        <v>10290</v>
      </c>
      <c r="D6" s="48" t="s">
        <v>66</v>
      </c>
      <c r="E6" s="48" t="s">
        <v>85</v>
      </c>
      <c r="F6" s="48" t="s">
        <v>86</v>
      </c>
      <c r="G6" s="48" t="s">
        <v>414</v>
      </c>
      <c r="H6" s="47" t="s">
        <v>171</v>
      </c>
      <c r="I6" s="47" t="s">
        <v>173</v>
      </c>
      <c r="J6" s="47" t="s">
        <v>208</v>
      </c>
      <c r="K6" s="47" t="s">
        <v>167</v>
      </c>
      <c r="L6" s="40">
        <v>90</v>
      </c>
      <c r="M6" s="50">
        <v>120</v>
      </c>
      <c r="U6" s="48"/>
      <c r="V6" s="48"/>
      <c r="W6" s="54"/>
      <c r="X6" s="49"/>
      <c r="Y6" s="98">
        <f t="shared" si="0"/>
        <v>0</v>
      </c>
      <c r="Z6" s="98">
        <f t="shared" si="1"/>
        <v>210</v>
      </c>
      <c r="AB6" s="40"/>
      <c r="AC6" s="29"/>
      <c r="AD6" s="29"/>
      <c r="AE6" s="29"/>
      <c r="AF6" s="29"/>
      <c r="AM6" s="29"/>
      <c r="AQ6" s="50">
        <v>1</v>
      </c>
      <c r="AS6" s="40"/>
    </row>
    <row r="7" spans="1:122">
      <c r="A7" s="40" t="s">
        <v>11</v>
      </c>
      <c r="B7" s="74">
        <v>10288</v>
      </c>
      <c r="C7" s="74">
        <v>10290</v>
      </c>
      <c r="D7" s="48" t="s">
        <v>66</v>
      </c>
      <c r="E7" s="48" t="s">
        <v>85</v>
      </c>
      <c r="F7" s="48" t="s">
        <v>185</v>
      </c>
      <c r="G7" s="48" t="s">
        <v>150</v>
      </c>
      <c r="H7" s="47" t="s">
        <v>171</v>
      </c>
      <c r="I7" s="47" t="s">
        <v>173</v>
      </c>
      <c r="J7" s="47" t="s">
        <v>209</v>
      </c>
      <c r="K7" s="47" t="s">
        <v>169</v>
      </c>
      <c r="L7" s="23">
        <v>125</v>
      </c>
      <c r="Q7" s="50">
        <v>50</v>
      </c>
      <c r="R7" s="50">
        <v>71</v>
      </c>
      <c r="U7" s="48"/>
      <c r="V7" s="48"/>
      <c r="W7" s="54"/>
      <c r="X7" s="49"/>
      <c r="Y7" s="98">
        <f t="shared" si="0"/>
        <v>0</v>
      </c>
      <c r="Z7" s="98">
        <f t="shared" si="1"/>
        <v>175</v>
      </c>
      <c r="AA7" s="40">
        <v>1</v>
      </c>
      <c r="AB7" s="40"/>
      <c r="AC7" s="29"/>
      <c r="AD7" s="29"/>
      <c r="AE7" s="29"/>
      <c r="AF7" s="29"/>
      <c r="AG7" s="40">
        <v>1</v>
      </c>
      <c r="AM7" s="29"/>
      <c r="AQ7" s="50"/>
      <c r="AS7" s="40"/>
      <c r="AV7" s="50" t="s">
        <v>189</v>
      </c>
    </row>
    <row r="8" spans="1:122">
      <c r="A8" s="40" t="s">
        <v>11</v>
      </c>
      <c r="B8" s="74">
        <v>10288</v>
      </c>
      <c r="C8" s="74">
        <v>10290</v>
      </c>
      <c r="D8" s="48" t="s">
        <v>87</v>
      </c>
      <c r="E8" s="48" t="s">
        <v>85</v>
      </c>
      <c r="F8" s="48" t="s">
        <v>185</v>
      </c>
      <c r="G8" s="48" t="s">
        <v>151</v>
      </c>
      <c r="H8" s="47" t="s">
        <v>171</v>
      </c>
      <c r="I8" s="47" t="s">
        <v>173</v>
      </c>
      <c r="J8" s="47" t="s">
        <v>209</v>
      </c>
      <c r="K8" s="47" t="s">
        <v>288</v>
      </c>
      <c r="L8" s="23">
        <v>5280</v>
      </c>
      <c r="N8" s="50">
        <v>2641</v>
      </c>
      <c r="P8" s="50">
        <v>32</v>
      </c>
      <c r="R8" s="50">
        <v>148</v>
      </c>
      <c r="Y8" s="98">
        <f t="shared" si="0"/>
        <v>32</v>
      </c>
      <c r="Z8" s="98">
        <f t="shared" si="1"/>
        <v>7921</v>
      </c>
      <c r="AB8" s="40"/>
      <c r="AC8" s="29"/>
      <c r="AD8" s="29"/>
      <c r="AE8" s="29"/>
      <c r="AF8" s="29"/>
      <c r="AM8" s="29"/>
      <c r="AQ8" s="50"/>
      <c r="AS8" s="40"/>
      <c r="AV8" s="50" t="s">
        <v>189</v>
      </c>
    </row>
    <row r="9" spans="1:122">
      <c r="A9" s="40" t="s">
        <v>11</v>
      </c>
      <c r="B9" s="74">
        <v>10288</v>
      </c>
      <c r="C9" s="74">
        <v>10290</v>
      </c>
      <c r="D9" s="48" t="s">
        <v>87</v>
      </c>
      <c r="E9" s="48" t="s">
        <v>85</v>
      </c>
      <c r="F9" s="48" t="s">
        <v>185</v>
      </c>
      <c r="G9" s="48" t="s">
        <v>414</v>
      </c>
      <c r="H9" s="47" t="s">
        <v>171</v>
      </c>
      <c r="I9" s="47" t="s">
        <v>173</v>
      </c>
      <c r="J9" s="47" t="s">
        <v>209</v>
      </c>
      <c r="K9" s="47" t="s">
        <v>167</v>
      </c>
      <c r="L9" s="23">
        <v>15966</v>
      </c>
      <c r="N9" s="50">
        <v>12840</v>
      </c>
      <c r="P9" s="50">
        <v>34</v>
      </c>
      <c r="Q9" s="50">
        <v>275</v>
      </c>
      <c r="R9" s="50">
        <v>66</v>
      </c>
      <c r="Y9" s="98">
        <f t="shared" si="0"/>
        <v>34</v>
      </c>
      <c r="Z9" s="98">
        <f t="shared" si="1"/>
        <v>29081</v>
      </c>
      <c r="AB9" s="40"/>
      <c r="AC9" s="29"/>
      <c r="AD9" s="29"/>
      <c r="AE9" s="29"/>
      <c r="AF9" s="29"/>
      <c r="AM9" s="29"/>
      <c r="AQ9" s="50"/>
      <c r="AS9" s="40"/>
      <c r="AV9" s="50" t="s">
        <v>189</v>
      </c>
    </row>
    <row r="10" spans="1:122">
      <c r="A10" s="40" t="s">
        <v>11</v>
      </c>
      <c r="B10" s="74">
        <v>10288</v>
      </c>
      <c r="C10" s="74">
        <v>10290</v>
      </c>
      <c r="D10" s="48" t="s">
        <v>87</v>
      </c>
      <c r="E10" s="48" t="s">
        <v>89</v>
      </c>
      <c r="F10" s="48" t="s">
        <v>90</v>
      </c>
      <c r="G10" s="48" t="s">
        <v>150</v>
      </c>
      <c r="H10" s="47" t="s">
        <v>171</v>
      </c>
      <c r="I10" s="47" t="s">
        <v>174</v>
      </c>
      <c r="J10" s="47" t="s">
        <v>210</v>
      </c>
      <c r="K10" s="47" t="s">
        <v>169</v>
      </c>
      <c r="L10" s="72">
        <v>120</v>
      </c>
      <c r="M10" s="50">
        <v>300</v>
      </c>
      <c r="N10" s="50">
        <v>3840</v>
      </c>
      <c r="Y10" s="98">
        <f t="shared" si="0"/>
        <v>0</v>
      </c>
      <c r="Z10" s="98">
        <f t="shared" si="1"/>
        <v>4260</v>
      </c>
      <c r="AB10" s="40">
        <v>1</v>
      </c>
      <c r="AC10" s="29"/>
      <c r="AD10" s="29"/>
      <c r="AE10" s="29"/>
      <c r="AF10" s="29"/>
      <c r="AM10" s="29"/>
      <c r="AQ10" s="50"/>
      <c r="AS10" s="40"/>
    </row>
    <row r="11" spans="1:122">
      <c r="A11" s="40" t="s">
        <v>11</v>
      </c>
      <c r="B11" s="74">
        <v>10288</v>
      </c>
      <c r="C11" s="74">
        <v>10290</v>
      </c>
      <c r="D11" s="48" t="s">
        <v>87</v>
      </c>
      <c r="E11" s="48" t="s">
        <v>89</v>
      </c>
      <c r="F11" s="48" t="s">
        <v>90</v>
      </c>
      <c r="G11" s="48" t="s">
        <v>151</v>
      </c>
      <c r="H11" s="47" t="s">
        <v>171</v>
      </c>
      <c r="I11" s="47" t="s">
        <v>174</v>
      </c>
      <c r="J11" s="47" t="s">
        <v>210</v>
      </c>
      <c r="K11" s="47" t="s">
        <v>288</v>
      </c>
      <c r="L11" s="72">
        <v>2660</v>
      </c>
      <c r="M11" s="50">
        <v>4750</v>
      </c>
      <c r="N11" s="50">
        <v>240</v>
      </c>
      <c r="Q11" s="50">
        <v>39</v>
      </c>
      <c r="Y11" s="98">
        <f t="shared" si="0"/>
        <v>0</v>
      </c>
      <c r="Z11" s="98">
        <f t="shared" si="1"/>
        <v>7689</v>
      </c>
      <c r="AB11" s="40"/>
      <c r="AC11" s="29"/>
      <c r="AD11" s="29"/>
      <c r="AE11" s="29"/>
      <c r="AF11" s="29"/>
      <c r="AM11" s="29"/>
      <c r="AQ11" s="50"/>
      <c r="AS11" s="40"/>
    </row>
    <row r="12" spans="1:122">
      <c r="A12" s="40" t="s">
        <v>11</v>
      </c>
      <c r="B12" s="74">
        <v>10288</v>
      </c>
      <c r="C12" s="74">
        <v>10290</v>
      </c>
      <c r="D12" s="48" t="s">
        <v>87</v>
      </c>
      <c r="E12" s="48" t="s">
        <v>89</v>
      </c>
      <c r="F12" s="48" t="s">
        <v>90</v>
      </c>
      <c r="G12" s="48" t="s">
        <v>414</v>
      </c>
      <c r="H12" s="47" t="s">
        <v>171</v>
      </c>
      <c r="I12" s="47" t="s">
        <v>174</v>
      </c>
      <c r="J12" s="47" t="s">
        <v>210</v>
      </c>
      <c r="K12" s="47" t="s">
        <v>167</v>
      </c>
      <c r="L12" s="72">
        <v>1250</v>
      </c>
      <c r="R12" s="50">
        <v>96</v>
      </c>
      <c r="Y12" s="98">
        <f t="shared" si="0"/>
        <v>0</v>
      </c>
      <c r="Z12" s="98">
        <f t="shared" si="1"/>
        <v>1250</v>
      </c>
      <c r="AB12" s="40"/>
      <c r="AC12" s="29"/>
      <c r="AD12" s="29"/>
      <c r="AE12" s="29"/>
      <c r="AF12" s="29"/>
      <c r="AM12" s="29"/>
      <c r="AQ12" s="50"/>
      <c r="AS12" s="40"/>
    </row>
    <row r="13" spans="1:122" s="29" customFormat="1">
      <c r="A13" s="29" t="s">
        <v>11</v>
      </c>
      <c r="B13" s="75">
        <v>10288</v>
      </c>
      <c r="C13" s="75">
        <v>10290</v>
      </c>
      <c r="D13" s="49" t="s">
        <v>87</v>
      </c>
      <c r="E13" s="49" t="s">
        <v>89</v>
      </c>
      <c r="F13" s="49" t="s">
        <v>91</v>
      </c>
      <c r="G13" s="49" t="s">
        <v>150</v>
      </c>
      <c r="H13" s="46" t="s">
        <v>171</v>
      </c>
      <c r="I13" s="46" t="s">
        <v>174</v>
      </c>
      <c r="J13" s="46" t="s">
        <v>211</v>
      </c>
      <c r="K13" s="46" t="s">
        <v>169</v>
      </c>
      <c r="L13" s="34"/>
      <c r="Y13" s="98">
        <f t="shared" si="0"/>
        <v>0</v>
      </c>
      <c r="Z13" s="98">
        <f t="shared" si="1"/>
        <v>0</v>
      </c>
      <c r="AA13" s="61"/>
      <c r="AB13" s="61"/>
      <c r="AC13" s="61"/>
      <c r="AD13" s="61"/>
      <c r="AE13" s="61"/>
      <c r="AF13" s="61"/>
      <c r="AG13" s="61"/>
      <c r="AP13" s="61"/>
      <c r="AV13" s="29" t="s">
        <v>14</v>
      </c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</row>
    <row r="14" spans="1:122">
      <c r="A14" s="40" t="s">
        <v>11</v>
      </c>
      <c r="B14" s="74">
        <v>10288</v>
      </c>
      <c r="C14" s="74">
        <v>10290</v>
      </c>
      <c r="D14" s="48" t="s">
        <v>87</v>
      </c>
      <c r="E14" s="48" t="s">
        <v>89</v>
      </c>
      <c r="F14" s="48" t="s">
        <v>91</v>
      </c>
      <c r="G14" s="48" t="s">
        <v>151</v>
      </c>
      <c r="H14" s="47" t="s">
        <v>171</v>
      </c>
      <c r="I14" s="47" t="s">
        <v>174</v>
      </c>
      <c r="J14" s="47" t="s">
        <v>211</v>
      </c>
      <c r="K14" s="47" t="s">
        <v>288</v>
      </c>
      <c r="L14" s="72">
        <v>160</v>
      </c>
      <c r="R14" s="50">
        <v>25</v>
      </c>
      <c r="Y14" s="98">
        <f t="shared" si="0"/>
        <v>0</v>
      </c>
      <c r="Z14" s="98">
        <f t="shared" si="1"/>
        <v>160</v>
      </c>
      <c r="AB14" s="40"/>
      <c r="AC14" s="29"/>
      <c r="AD14" s="29"/>
      <c r="AE14" s="29"/>
      <c r="AF14" s="29"/>
      <c r="AM14" s="29"/>
      <c r="AP14" s="44"/>
      <c r="AQ14" s="50"/>
      <c r="AS14" s="40"/>
    </row>
    <row r="15" spans="1:122" s="29" customFormat="1">
      <c r="A15" s="29" t="s">
        <v>11</v>
      </c>
      <c r="B15" s="75">
        <v>10288</v>
      </c>
      <c r="C15" s="75">
        <v>10290</v>
      </c>
      <c r="D15" s="49" t="s">
        <v>87</v>
      </c>
      <c r="E15" s="49" t="s">
        <v>89</v>
      </c>
      <c r="F15" s="49" t="s">
        <v>91</v>
      </c>
      <c r="G15" s="49" t="s">
        <v>414</v>
      </c>
      <c r="H15" s="46" t="s">
        <v>171</v>
      </c>
      <c r="I15" s="46" t="s">
        <v>174</v>
      </c>
      <c r="J15" s="46" t="s">
        <v>211</v>
      </c>
      <c r="K15" s="46" t="s">
        <v>167</v>
      </c>
      <c r="L15" s="34"/>
      <c r="Y15" s="98">
        <f t="shared" si="0"/>
        <v>0</v>
      </c>
      <c r="Z15" s="98">
        <f t="shared" si="1"/>
        <v>0</v>
      </c>
      <c r="AP15" s="61"/>
      <c r="AV15" s="29" t="s">
        <v>14</v>
      </c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</row>
    <row r="16" spans="1:122">
      <c r="A16" s="40" t="s">
        <v>11</v>
      </c>
      <c r="B16" s="74">
        <v>10288</v>
      </c>
      <c r="C16" s="74">
        <v>10290</v>
      </c>
      <c r="D16" s="48" t="s">
        <v>87</v>
      </c>
      <c r="E16" s="48" t="s">
        <v>92</v>
      </c>
      <c r="F16" s="48" t="s">
        <v>93</v>
      </c>
      <c r="H16" s="47" t="s">
        <v>171</v>
      </c>
      <c r="I16" s="47" t="s">
        <v>55</v>
      </c>
      <c r="J16" s="47" t="s">
        <v>169</v>
      </c>
      <c r="L16" s="33"/>
      <c r="U16" s="42">
        <f>158+109</f>
        <v>267</v>
      </c>
      <c r="Y16" s="98">
        <f t="shared" si="0"/>
        <v>267</v>
      </c>
      <c r="Z16" s="98">
        <f t="shared" si="1"/>
        <v>0</v>
      </c>
      <c r="AB16" s="40"/>
      <c r="AC16" s="29"/>
      <c r="AD16" s="29"/>
      <c r="AE16" s="29"/>
      <c r="AF16" s="29"/>
      <c r="AM16" s="29"/>
      <c r="AQ16" s="50"/>
      <c r="AS16" s="40"/>
      <c r="AV16" s="22" t="s">
        <v>190</v>
      </c>
    </row>
    <row r="17" spans="1:122">
      <c r="A17" s="40" t="s">
        <v>11</v>
      </c>
      <c r="B17" s="74">
        <v>10288</v>
      </c>
      <c r="C17" s="74">
        <v>10290</v>
      </c>
      <c r="D17" s="48" t="s">
        <v>87</v>
      </c>
      <c r="E17" s="48" t="s">
        <v>92</v>
      </c>
      <c r="F17" s="48" t="s">
        <v>94</v>
      </c>
      <c r="H17" s="47" t="s">
        <v>171</v>
      </c>
      <c r="I17" s="47" t="s">
        <v>55</v>
      </c>
      <c r="J17" s="47" t="s">
        <v>288</v>
      </c>
      <c r="L17" s="33"/>
      <c r="R17" s="40"/>
      <c r="U17" s="41"/>
      <c r="Y17" s="98">
        <f t="shared" si="0"/>
        <v>0</v>
      </c>
      <c r="Z17" s="98">
        <f t="shared" si="1"/>
        <v>0</v>
      </c>
      <c r="AB17" s="40"/>
      <c r="AC17" s="29"/>
      <c r="AD17" s="29"/>
      <c r="AE17" s="29"/>
      <c r="AF17" s="29"/>
      <c r="AM17" s="29"/>
      <c r="AQ17" s="50"/>
      <c r="AS17" s="40"/>
      <c r="AV17" s="22" t="s">
        <v>190</v>
      </c>
    </row>
    <row r="18" spans="1:122">
      <c r="A18" s="40" t="s">
        <v>11</v>
      </c>
      <c r="B18" s="74">
        <v>10288</v>
      </c>
      <c r="C18" s="74">
        <v>10290</v>
      </c>
      <c r="D18" s="48" t="s">
        <v>87</v>
      </c>
      <c r="E18" s="48" t="s">
        <v>92</v>
      </c>
      <c r="F18" s="48" t="s">
        <v>95</v>
      </c>
      <c r="H18" s="47" t="s">
        <v>171</v>
      </c>
      <c r="I18" s="47" t="s">
        <v>55</v>
      </c>
      <c r="J18" s="47" t="s">
        <v>167</v>
      </c>
      <c r="L18" s="33">
        <v>450</v>
      </c>
      <c r="Q18" s="50">
        <v>89</v>
      </c>
      <c r="U18" s="41">
        <f>46+26</f>
        <v>72</v>
      </c>
      <c r="Y18" s="98">
        <f t="shared" si="0"/>
        <v>72</v>
      </c>
      <c r="Z18" s="98">
        <f t="shared" si="1"/>
        <v>539</v>
      </c>
      <c r="AB18" s="40"/>
      <c r="AC18" s="29"/>
      <c r="AD18" s="29"/>
      <c r="AE18" s="29"/>
      <c r="AF18" s="29"/>
      <c r="AM18" s="29"/>
      <c r="AQ18" s="50"/>
      <c r="AS18" s="40"/>
    </row>
    <row r="19" spans="1:122">
      <c r="A19" s="40" t="s">
        <v>11</v>
      </c>
      <c r="B19" s="74">
        <v>10288</v>
      </c>
      <c r="C19" s="74">
        <v>10290</v>
      </c>
      <c r="D19" s="48" t="s">
        <v>87</v>
      </c>
      <c r="E19" s="48" t="s">
        <v>62</v>
      </c>
      <c r="H19" s="47" t="s">
        <v>171</v>
      </c>
      <c r="I19" s="47" t="s">
        <v>283</v>
      </c>
      <c r="L19" s="33">
        <v>500</v>
      </c>
      <c r="U19" s="40"/>
      <c r="Y19" s="98">
        <f t="shared" si="0"/>
        <v>0</v>
      </c>
      <c r="Z19" s="98">
        <f t="shared" si="1"/>
        <v>500</v>
      </c>
      <c r="AB19" s="40"/>
      <c r="AC19" s="29"/>
      <c r="AD19" s="29"/>
      <c r="AE19" s="29"/>
      <c r="AF19" s="29"/>
      <c r="AM19" s="29"/>
      <c r="AQ19" s="50"/>
      <c r="AR19" s="40"/>
      <c r="AS19" s="40"/>
    </row>
    <row r="20" spans="1:122">
      <c r="A20" s="40" t="s">
        <v>11</v>
      </c>
      <c r="B20" s="74">
        <v>10288</v>
      </c>
      <c r="C20" s="74">
        <v>10290</v>
      </c>
      <c r="D20" s="48" t="s">
        <v>61</v>
      </c>
      <c r="E20" s="48" t="s">
        <v>65</v>
      </c>
      <c r="H20" s="47" t="s">
        <v>171</v>
      </c>
      <c r="I20" s="47" t="s">
        <v>284</v>
      </c>
      <c r="Y20" s="98">
        <f t="shared" si="0"/>
        <v>0</v>
      </c>
      <c r="Z20" s="98">
        <f t="shared" si="1"/>
        <v>0</v>
      </c>
      <c r="AA20" s="40">
        <v>18</v>
      </c>
      <c r="AB20" s="40"/>
      <c r="AC20" s="29"/>
      <c r="AD20" s="29"/>
      <c r="AE20" s="29"/>
      <c r="AF20" s="29"/>
      <c r="AH20" s="71">
        <v>360</v>
      </c>
      <c r="AM20" s="29"/>
      <c r="AQ20" s="50"/>
      <c r="AS20" s="40"/>
      <c r="AV20" s="50" t="s">
        <v>316</v>
      </c>
    </row>
    <row r="21" spans="1:122" s="40" customFormat="1">
      <c r="A21" s="40" t="s">
        <v>11</v>
      </c>
      <c r="B21" s="74">
        <v>10288</v>
      </c>
      <c r="C21" s="74">
        <v>10290</v>
      </c>
      <c r="D21" s="54" t="s">
        <v>61</v>
      </c>
      <c r="E21" s="54" t="s">
        <v>256</v>
      </c>
      <c r="F21" s="54"/>
      <c r="G21" s="54"/>
      <c r="H21" s="42" t="s">
        <v>171</v>
      </c>
      <c r="I21" s="42" t="s">
        <v>260</v>
      </c>
      <c r="J21" s="42"/>
      <c r="K21" s="42"/>
      <c r="L21" s="58">
        <v>50</v>
      </c>
      <c r="M21" s="40">
        <v>320</v>
      </c>
      <c r="O21" s="42">
        <v>20</v>
      </c>
      <c r="T21" s="29"/>
      <c r="X21" s="29"/>
      <c r="Y21" s="98">
        <f t="shared" si="0"/>
        <v>20</v>
      </c>
      <c r="Z21" s="98">
        <f t="shared" si="1"/>
        <v>370</v>
      </c>
      <c r="AA21" s="58"/>
      <c r="AC21" s="29"/>
      <c r="AD21" s="29"/>
      <c r="AE21" s="29"/>
      <c r="AF21" s="29"/>
      <c r="AJ21" s="29"/>
      <c r="AK21" s="29"/>
      <c r="AL21" s="29"/>
      <c r="AM21" s="29"/>
      <c r="AN21" s="73">
        <v>4</v>
      </c>
      <c r="AV21" s="50" t="s">
        <v>316</v>
      </c>
    </row>
    <row r="22" spans="1:122" s="29" customFormat="1">
      <c r="A22" s="29" t="s">
        <v>11</v>
      </c>
      <c r="B22" s="75">
        <v>10288</v>
      </c>
      <c r="C22" s="75">
        <v>10290</v>
      </c>
      <c r="D22" s="49" t="s">
        <v>66</v>
      </c>
      <c r="E22" s="49" t="s">
        <v>177</v>
      </c>
      <c r="F22" s="49"/>
      <c r="G22" s="49"/>
      <c r="H22" s="46" t="s">
        <v>171</v>
      </c>
      <c r="I22" s="46" t="s">
        <v>213</v>
      </c>
      <c r="J22" s="46"/>
      <c r="K22" s="46"/>
      <c r="L22" s="34"/>
      <c r="Y22" s="98">
        <f t="shared" si="0"/>
        <v>0</v>
      </c>
      <c r="Z22" s="98">
        <f t="shared" si="1"/>
        <v>0</v>
      </c>
      <c r="AA22" s="34"/>
      <c r="AT22" s="39"/>
      <c r="AV22" s="29" t="s">
        <v>14</v>
      </c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</row>
    <row r="23" spans="1:122" s="29" customFormat="1">
      <c r="A23" s="29" t="s">
        <v>11</v>
      </c>
      <c r="B23" s="75">
        <v>10288</v>
      </c>
      <c r="C23" s="75">
        <v>10290</v>
      </c>
      <c r="D23" s="49" t="s">
        <v>137</v>
      </c>
      <c r="E23" s="49" t="s">
        <v>142</v>
      </c>
      <c r="F23" s="49"/>
      <c r="G23" s="49"/>
      <c r="H23" s="46" t="s">
        <v>171</v>
      </c>
      <c r="I23" s="46" t="s">
        <v>58</v>
      </c>
      <c r="J23" s="46"/>
      <c r="K23" s="46"/>
      <c r="L23" s="34"/>
      <c r="Y23" s="98">
        <f t="shared" si="0"/>
        <v>0</v>
      </c>
      <c r="Z23" s="98">
        <f t="shared" si="1"/>
        <v>0</v>
      </c>
      <c r="AA23" s="34"/>
      <c r="AT23" s="63"/>
      <c r="AV23" s="29" t="s">
        <v>14</v>
      </c>
      <c r="AW23" s="40"/>
      <c r="AX23" s="40"/>
      <c r="AY23" s="40"/>
      <c r="AZ23" s="40"/>
      <c r="BA23" s="40"/>
      <c r="BB23" s="40"/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/>
      <c r="BS23" s="40"/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  <c r="CL23" s="40"/>
      <c r="CM23" s="40"/>
      <c r="CN23" s="40"/>
      <c r="CO23" s="40"/>
      <c r="CP23" s="40"/>
      <c r="CQ23" s="40"/>
      <c r="CR23" s="40"/>
      <c r="CS23" s="40"/>
      <c r="CT23" s="40"/>
      <c r="CU23" s="40"/>
      <c r="CV23" s="40"/>
      <c r="CW23" s="40"/>
      <c r="CX23" s="40"/>
      <c r="CY23" s="40"/>
      <c r="CZ23" s="40"/>
      <c r="DA23" s="40"/>
      <c r="DB23" s="40"/>
      <c r="DC23" s="40"/>
      <c r="DD23" s="40"/>
      <c r="DE23" s="40"/>
      <c r="DF23" s="40"/>
      <c r="DG23" s="40"/>
      <c r="DH23" s="40"/>
      <c r="DI23" s="40"/>
      <c r="DJ23" s="40"/>
      <c r="DK23" s="40"/>
      <c r="DL23" s="40"/>
      <c r="DM23" s="40"/>
      <c r="DN23" s="40"/>
      <c r="DO23" s="40"/>
      <c r="DP23" s="40"/>
      <c r="DQ23" s="40"/>
      <c r="DR23" s="40"/>
    </row>
    <row r="24" spans="1:122" s="29" customFormat="1">
      <c r="A24" s="29" t="s">
        <v>11</v>
      </c>
      <c r="B24" s="75">
        <v>10288</v>
      </c>
      <c r="C24" s="75">
        <v>10290</v>
      </c>
      <c r="D24" s="49" t="s">
        <v>137</v>
      </c>
      <c r="E24" s="49" t="s">
        <v>468</v>
      </c>
      <c r="F24" s="49"/>
      <c r="G24" s="49"/>
      <c r="H24" s="46" t="s">
        <v>171</v>
      </c>
      <c r="I24" s="46" t="s">
        <v>0</v>
      </c>
      <c r="J24" s="46"/>
      <c r="K24" s="46"/>
      <c r="L24" s="34"/>
      <c r="Y24" s="98">
        <f t="shared" si="0"/>
        <v>0</v>
      </c>
      <c r="Z24" s="98">
        <f t="shared" si="1"/>
        <v>0</v>
      </c>
      <c r="AA24" s="34"/>
      <c r="AT24" s="63"/>
      <c r="AV24" s="29" t="s">
        <v>14</v>
      </c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/>
      <c r="BP24" s="40"/>
      <c r="BQ24" s="40"/>
      <c r="BR24" s="40"/>
      <c r="BS24" s="40"/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  <c r="CL24" s="40"/>
      <c r="CM24" s="40"/>
      <c r="CN24" s="40"/>
      <c r="CO24" s="40"/>
      <c r="CP24" s="40"/>
      <c r="CQ24" s="40"/>
      <c r="CR24" s="40"/>
      <c r="CS24" s="40"/>
      <c r="CT24" s="40"/>
      <c r="CU24" s="40"/>
      <c r="CV24" s="40"/>
      <c r="CW24" s="40"/>
      <c r="CX24" s="40"/>
      <c r="CY24" s="40"/>
      <c r="CZ24" s="40"/>
      <c r="DA24" s="40"/>
      <c r="DB24" s="40"/>
      <c r="DC24" s="40"/>
      <c r="DD24" s="40"/>
      <c r="DE24" s="40"/>
      <c r="DF24" s="40"/>
      <c r="DG24" s="40"/>
      <c r="DH24" s="40"/>
      <c r="DI24" s="40"/>
      <c r="DJ24" s="40"/>
      <c r="DK24" s="40"/>
      <c r="DL24" s="40"/>
      <c r="DM24" s="40"/>
      <c r="DN24" s="40"/>
      <c r="DO24" s="40"/>
      <c r="DP24" s="40"/>
      <c r="DQ24" s="40"/>
      <c r="DR24" s="40"/>
    </row>
    <row r="25" spans="1:122" s="29" customFormat="1">
      <c r="A25" s="29" t="s">
        <v>11</v>
      </c>
      <c r="B25" s="75">
        <v>10288</v>
      </c>
      <c r="C25" s="75">
        <v>10290</v>
      </c>
      <c r="D25" s="49" t="s">
        <v>71</v>
      </c>
      <c r="E25" s="49" t="s">
        <v>96</v>
      </c>
      <c r="F25" s="49"/>
      <c r="G25" s="49"/>
      <c r="H25" s="46" t="s">
        <v>171</v>
      </c>
      <c r="I25" s="46" t="s">
        <v>277</v>
      </c>
      <c r="J25" s="46"/>
      <c r="K25" s="46"/>
      <c r="L25" s="34"/>
      <c r="Y25" s="98">
        <f t="shared" si="0"/>
        <v>0</v>
      </c>
      <c r="Z25" s="98">
        <f t="shared" si="1"/>
        <v>0</v>
      </c>
      <c r="AA25" s="34"/>
      <c r="AV25" s="29" t="s">
        <v>14</v>
      </c>
      <c r="AW25" s="40"/>
      <c r="AX25" s="40"/>
      <c r="AY25" s="40"/>
      <c r="AZ25" s="40"/>
      <c r="BA25" s="40"/>
      <c r="BB25" s="40"/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40"/>
      <c r="CE25" s="40"/>
      <c r="CF25" s="40"/>
      <c r="CG25" s="40"/>
      <c r="CH25" s="40"/>
      <c r="CI25" s="40"/>
      <c r="CJ25" s="40"/>
      <c r="CK25" s="40"/>
      <c r="CL25" s="40"/>
      <c r="CM25" s="40"/>
      <c r="CN25" s="40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40"/>
      <c r="DH25" s="40"/>
      <c r="DI25" s="40"/>
      <c r="DJ25" s="40"/>
      <c r="DK25" s="40"/>
      <c r="DL25" s="40"/>
      <c r="DM25" s="40"/>
      <c r="DN25" s="40"/>
      <c r="DO25" s="40"/>
      <c r="DP25" s="40"/>
      <c r="DQ25" s="40"/>
      <c r="DR25" s="40"/>
    </row>
    <row r="26" spans="1:122" s="29" customFormat="1">
      <c r="A26" s="29" t="s">
        <v>11</v>
      </c>
      <c r="B26" s="75">
        <v>10288</v>
      </c>
      <c r="C26" s="75">
        <v>10290</v>
      </c>
      <c r="D26" s="49" t="s">
        <v>71</v>
      </c>
      <c r="E26" s="49" t="s">
        <v>397</v>
      </c>
      <c r="F26" s="49" t="s">
        <v>399</v>
      </c>
      <c r="G26" s="49"/>
      <c r="H26" s="46" t="s">
        <v>171</v>
      </c>
      <c r="I26" s="46" t="s">
        <v>400</v>
      </c>
      <c r="J26" s="46"/>
      <c r="K26" s="46"/>
      <c r="L26" s="34"/>
      <c r="Y26" s="98">
        <f t="shared" si="0"/>
        <v>0</v>
      </c>
      <c r="Z26" s="98">
        <f t="shared" si="1"/>
        <v>0</v>
      </c>
      <c r="AA26" s="34"/>
      <c r="AV26" s="29" t="s">
        <v>14</v>
      </c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  <c r="CL26" s="40"/>
      <c r="CM26" s="40"/>
      <c r="CN26" s="40"/>
      <c r="CO26" s="40"/>
      <c r="CP26" s="40"/>
      <c r="CQ26" s="40"/>
      <c r="CR26" s="40"/>
      <c r="CS26" s="40"/>
      <c r="CT26" s="40"/>
      <c r="CU26" s="40"/>
      <c r="CV26" s="40"/>
      <c r="CW26" s="40"/>
      <c r="CX26" s="40"/>
      <c r="CY26" s="40"/>
      <c r="CZ26" s="40"/>
      <c r="DA26" s="40"/>
      <c r="DB26" s="40"/>
      <c r="DC26" s="40"/>
      <c r="DD26" s="40"/>
      <c r="DE26" s="40"/>
      <c r="DF26" s="40"/>
      <c r="DG26" s="40"/>
      <c r="DH26" s="40"/>
      <c r="DI26" s="40"/>
      <c r="DJ26" s="40"/>
      <c r="DK26" s="40"/>
      <c r="DL26" s="40"/>
      <c r="DM26" s="40"/>
      <c r="DN26" s="40"/>
      <c r="DO26" s="40"/>
      <c r="DP26" s="40"/>
      <c r="DQ26" s="40"/>
      <c r="DR26" s="40"/>
    </row>
    <row r="27" spans="1:122" s="29" customFormat="1">
      <c r="A27" s="29" t="s">
        <v>11</v>
      </c>
      <c r="B27" s="75">
        <v>10288</v>
      </c>
      <c r="C27" s="75">
        <v>10290</v>
      </c>
      <c r="D27" s="49" t="s">
        <v>71</v>
      </c>
      <c r="E27" s="49" t="s">
        <v>395</v>
      </c>
      <c r="F27" s="49" t="s">
        <v>396</v>
      </c>
      <c r="G27" s="49"/>
      <c r="H27" s="46" t="s">
        <v>171</v>
      </c>
      <c r="I27" s="46" t="s">
        <v>401</v>
      </c>
      <c r="J27" s="46"/>
      <c r="K27" s="46"/>
      <c r="L27" s="34"/>
      <c r="Y27" s="98">
        <f t="shared" si="0"/>
        <v>0</v>
      </c>
      <c r="Z27" s="98">
        <f t="shared" si="1"/>
        <v>0</v>
      </c>
      <c r="AA27" s="34"/>
      <c r="AV27" s="29" t="s">
        <v>14</v>
      </c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</row>
    <row r="28" spans="1:122" s="29" customFormat="1">
      <c r="A28" s="29" t="s">
        <v>11</v>
      </c>
      <c r="B28" s="75">
        <v>10288</v>
      </c>
      <c r="C28" s="75">
        <v>10290</v>
      </c>
      <c r="D28" s="49" t="s">
        <v>71</v>
      </c>
      <c r="E28" s="49"/>
      <c r="F28" s="49" t="s">
        <v>392</v>
      </c>
      <c r="G28" s="49" t="s">
        <v>393</v>
      </c>
      <c r="H28" s="46" t="s">
        <v>171</v>
      </c>
      <c r="I28" s="46" t="s">
        <v>398</v>
      </c>
      <c r="J28" s="46"/>
      <c r="K28" s="46" t="s">
        <v>169</v>
      </c>
      <c r="L28" s="34"/>
      <c r="Y28" s="98">
        <f t="shared" si="0"/>
        <v>0</v>
      </c>
      <c r="Z28" s="98">
        <f t="shared" si="1"/>
        <v>0</v>
      </c>
      <c r="AA28" s="34"/>
      <c r="AV28" s="29" t="s">
        <v>14</v>
      </c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</row>
    <row r="29" spans="1:122" s="29" customFormat="1">
      <c r="A29" s="29" t="s">
        <v>11</v>
      </c>
      <c r="B29" s="75">
        <v>10288</v>
      </c>
      <c r="C29" s="75">
        <v>10290</v>
      </c>
      <c r="D29" s="49" t="s">
        <v>71</v>
      </c>
      <c r="E29" s="49"/>
      <c r="F29" s="49" t="s">
        <v>392</v>
      </c>
      <c r="G29" s="49" t="s">
        <v>394</v>
      </c>
      <c r="H29" s="46" t="s">
        <v>171</v>
      </c>
      <c r="I29" s="46" t="s">
        <v>398</v>
      </c>
      <c r="J29" s="46"/>
      <c r="K29" s="46" t="s">
        <v>288</v>
      </c>
      <c r="L29" s="34"/>
      <c r="Y29" s="98">
        <f t="shared" si="0"/>
        <v>0</v>
      </c>
      <c r="Z29" s="98">
        <f t="shared" si="1"/>
        <v>0</v>
      </c>
      <c r="AA29" s="34"/>
      <c r="AV29" s="29" t="s">
        <v>14</v>
      </c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</row>
    <row r="30" spans="1:122" s="29" customFormat="1">
      <c r="A30" s="29" t="s">
        <v>11</v>
      </c>
      <c r="B30" s="75">
        <v>10288</v>
      </c>
      <c r="C30" s="75">
        <v>10290</v>
      </c>
      <c r="D30" s="49" t="s">
        <v>71</v>
      </c>
      <c r="E30" s="49" t="s">
        <v>214</v>
      </c>
      <c r="F30" s="49"/>
      <c r="G30" s="49"/>
      <c r="H30" s="46" t="s">
        <v>171</v>
      </c>
      <c r="I30" s="46" t="s">
        <v>215</v>
      </c>
      <c r="J30" s="46"/>
      <c r="K30" s="46"/>
      <c r="L30" s="34"/>
      <c r="Y30" s="98">
        <f t="shared" si="0"/>
        <v>0</v>
      </c>
      <c r="Z30" s="98">
        <f t="shared" si="1"/>
        <v>0</v>
      </c>
      <c r="AA30" s="34"/>
      <c r="AT30" s="39"/>
      <c r="AU30" s="29">
        <v>80</v>
      </c>
      <c r="AV30" s="29" t="s">
        <v>14</v>
      </c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</row>
    <row r="31" spans="1:122" s="29" customFormat="1">
      <c r="A31" s="29" t="s">
        <v>11</v>
      </c>
      <c r="B31" s="75">
        <v>10288</v>
      </c>
      <c r="C31" s="75">
        <v>10290</v>
      </c>
      <c r="D31" s="49" t="s">
        <v>153</v>
      </c>
      <c r="E31" s="49" t="s">
        <v>178</v>
      </c>
      <c r="F31" s="49"/>
      <c r="G31" s="49"/>
      <c r="H31" s="46" t="s">
        <v>172</v>
      </c>
      <c r="I31" s="46" t="s">
        <v>203</v>
      </c>
      <c r="J31" s="46"/>
      <c r="K31" s="46"/>
      <c r="L31" s="34"/>
      <c r="Y31" s="98">
        <f t="shared" si="0"/>
        <v>0</v>
      </c>
      <c r="Z31" s="98">
        <f t="shared" si="1"/>
        <v>0</v>
      </c>
      <c r="AA31" s="34"/>
      <c r="AV31" s="29" t="s">
        <v>14</v>
      </c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</row>
    <row r="32" spans="1:122" s="29" customFormat="1">
      <c r="A32" s="29" t="s">
        <v>11</v>
      </c>
      <c r="B32" s="75">
        <v>10288</v>
      </c>
      <c r="C32" s="75">
        <v>10290</v>
      </c>
      <c r="D32" s="49" t="s">
        <v>153</v>
      </c>
      <c r="E32" s="49" t="s">
        <v>74</v>
      </c>
      <c r="F32" s="49"/>
      <c r="G32" s="49"/>
      <c r="H32" s="46" t="s">
        <v>172</v>
      </c>
      <c r="I32" s="46" t="s">
        <v>59</v>
      </c>
      <c r="J32" s="46"/>
      <c r="K32" s="46"/>
      <c r="L32" s="34"/>
      <c r="Y32" s="98">
        <f t="shared" si="0"/>
        <v>0</v>
      </c>
      <c r="Z32" s="98">
        <f t="shared" si="1"/>
        <v>0</v>
      </c>
      <c r="AV32" s="29" t="s">
        <v>14</v>
      </c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</row>
    <row r="33" spans="1:122">
      <c r="A33" s="40" t="s">
        <v>11</v>
      </c>
      <c r="B33" s="74">
        <v>10288</v>
      </c>
      <c r="C33" s="74">
        <v>10290</v>
      </c>
      <c r="D33" s="48" t="s">
        <v>271</v>
      </c>
      <c r="E33" s="54" t="s">
        <v>8</v>
      </c>
      <c r="F33" s="54"/>
      <c r="G33" s="54"/>
      <c r="H33" s="42" t="s">
        <v>7</v>
      </c>
      <c r="I33" s="42" t="s">
        <v>130</v>
      </c>
      <c r="L33" s="50">
        <v>506</v>
      </c>
      <c r="M33" s="50">
        <v>765</v>
      </c>
      <c r="N33" s="50">
        <v>2900</v>
      </c>
      <c r="R33" s="50">
        <v>121</v>
      </c>
      <c r="T33" s="40"/>
      <c r="X33" s="40"/>
      <c r="Y33" s="98">
        <f t="shared" si="0"/>
        <v>0</v>
      </c>
      <c r="Z33" s="98">
        <f t="shared" si="1"/>
        <v>4171</v>
      </c>
      <c r="AB33" s="40"/>
      <c r="AJ33" s="40"/>
      <c r="AK33" s="40"/>
      <c r="AL33" s="40"/>
      <c r="AQ33" s="40"/>
    </row>
    <row r="34" spans="1:122" s="40" customFormat="1">
      <c r="A34" s="40" t="s">
        <v>11</v>
      </c>
      <c r="B34" s="74">
        <v>10288</v>
      </c>
      <c r="C34" s="74">
        <v>10290</v>
      </c>
      <c r="D34" s="54" t="s">
        <v>137</v>
      </c>
      <c r="E34" s="54" t="s">
        <v>466</v>
      </c>
      <c r="F34" s="54"/>
      <c r="G34" s="54"/>
      <c r="H34" s="42" t="s">
        <v>7</v>
      </c>
      <c r="I34" s="42" t="s">
        <v>467</v>
      </c>
      <c r="J34" s="42"/>
      <c r="K34" s="42"/>
      <c r="L34" s="58"/>
      <c r="W34" s="40">
        <v>356</v>
      </c>
      <c r="Y34" s="98">
        <f t="shared" si="0"/>
        <v>356</v>
      </c>
      <c r="Z34" s="98">
        <f t="shared" si="1"/>
        <v>0</v>
      </c>
      <c r="AA34" s="58"/>
      <c r="AT34" s="41"/>
      <c r="AV34" s="41" t="s">
        <v>473</v>
      </c>
    </row>
    <row r="35" spans="1:122" s="40" customFormat="1">
      <c r="A35" s="40" t="s">
        <v>11</v>
      </c>
      <c r="B35" s="74">
        <v>10288</v>
      </c>
      <c r="C35" s="74">
        <v>10290</v>
      </c>
      <c r="D35" s="54" t="s">
        <v>71</v>
      </c>
      <c r="E35" s="54" t="s">
        <v>270</v>
      </c>
      <c r="F35" s="54"/>
      <c r="G35" s="54"/>
      <c r="H35" s="42" t="s">
        <v>7</v>
      </c>
      <c r="I35" s="42" t="s">
        <v>57</v>
      </c>
      <c r="J35" s="42"/>
      <c r="K35" s="42"/>
      <c r="L35" s="58">
        <v>79</v>
      </c>
      <c r="V35" s="40">
        <v>99</v>
      </c>
      <c r="Y35" s="98">
        <f t="shared" si="0"/>
        <v>99</v>
      </c>
      <c r="Z35" s="98">
        <f t="shared" si="1"/>
        <v>79</v>
      </c>
      <c r="AA35" s="58">
        <v>3</v>
      </c>
      <c r="AV35" s="41" t="s">
        <v>473</v>
      </c>
    </row>
    <row r="36" spans="1:122" s="40" customFormat="1">
      <c r="A36" s="40" t="s">
        <v>11</v>
      </c>
      <c r="B36" s="74">
        <v>10288</v>
      </c>
      <c r="C36" s="74">
        <v>10290</v>
      </c>
      <c r="D36" s="54" t="s">
        <v>75</v>
      </c>
      <c r="E36" s="54" t="s">
        <v>97</v>
      </c>
      <c r="F36" s="54"/>
      <c r="G36" s="54"/>
      <c r="H36" s="42" t="s">
        <v>172</v>
      </c>
      <c r="I36" s="42" t="s">
        <v>194</v>
      </c>
      <c r="J36" s="42"/>
      <c r="K36" s="42"/>
      <c r="L36" s="58">
        <v>92</v>
      </c>
      <c r="M36" s="40">
        <v>150</v>
      </c>
      <c r="R36" s="40">
        <v>120</v>
      </c>
      <c r="Y36" s="98">
        <f t="shared" si="0"/>
        <v>0</v>
      </c>
      <c r="Z36" s="98">
        <f t="shared" si="1"/>
        <v>242</v>
      </c>
      <c r="AA36" s="40">
        <v>3</v>
      </c>
    </row>
    <row r="37" spans="1:122" s="29" customFormat="1">
      <c r="A37" s="29" t="s">
        <v>11</v>
      </c>
      <c r="B37" s="75">
        <v>10288</v>
      </c>
      <c r="C37" s="75">
        <v>10290</v>
      </c>
      <c r="D37" s="49" t="s">
        <v>75</v>
      </c>
      <c r="E37" s="49" t="s">
        <v>98</v>
      </c>
      <c r="F37" s="49"/>
      <c r="G37" s="49"/>
      <c r="H37" s="46" t="s">
        <v>172</v>
      </c>
      <c r="I37" s="46" t="s">
        <v>249</v>
      </c>
      <c r="J37" s="46"/>
      <c r="K37" s="46"/>
      <c r="L37" s="64"/>
      <c r="Y37" s="98">
        <f t="shared" si="0"/>
        <v>0</v>
      </c>
      <c r="Z37" s="98">
        <f t="shared" si="1"/>
        <v>0</v>
      </c>
      <c r="AV37" s="29" t="s">
        <v>14</v>
      </c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</row>
    <row r="38" spans="1:122" s="29" customFormat="1">
      <c r="A38" s="29" t="s">
        <v>11</v>
      </c>
      <c r="B38" s="75">
        <v>10288</v>
      </c>
      <c r="C38" s="75">
        <v>10290</v>
      </c>
      <c r="D38" s="49" t="s">
        <v>75</v>
      </c>
      <c r="E38" s="49" t="s">
        <v>99</v>
      </c>
      <c r="F38" s="49"/>
      <c r="G38" s="49"/>
      <c r="H38" s="46" t="s">
        <v>172</v>
      </c>
      <c r="I38" s="46" t="s">
        <v>250</v>
      </c>
      <c r="J38" s="46"/>
      <c r="K38" s="46"/>
      <c r="L38" s="34"/>
      <c r="Y38" s="98">
        <f t="shared" si="0"/>
        <v>0</v>
      </c>
      <c r="Z38" s="98">
        <f t="shared" si="1"/>
        <v>0</v>
      </c>
      <c r="AV38" s="29" t="s">
        <v>14</v>
      </c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</row>
    <row r="39" spans="1:122" s="29" customFormat="1">
      <c r="A39" s="29" t="s">
        <v>11</v>
      </c>
      <c r="B39" s="75">
        <v>10288</v>
      </c>
      <c r="C39" s="75">
        <v>10290</v>
      </c>
      <c r="D39" s="49" t="s">
        <v>75</v>
      </c>
      <c r="E39" s="49" t="s">
        <v>79</v>
      </c>
      <c r="F39" s="49"/>
      <c r="G39" s="49"/>
      <c r="H39" s="46" t="s">
        <v>172</v>
      </c>
      <c r="I39" s="46" t="s">
        <v>119</v>
      </c>
      <c r="J39" s="46"/>
      <c r="K39" s="46"/>
      <c r="L39" s="34"/>
      <c r="U39" s="46"/>
      <c r="Y39" s="98">
        <f t="shared" si="0"/>
        <v>0</v>
      </c>
      <c r="Z39" s="98">
        <f t="shared" si="1"/>
        <v>0</v>
      </c>
      <c r="AV39" s="29" t="s">
        <v>14</v>
      </c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</row>
    <row r="40" spans="1:122" s="29" customFormat="1">
      <c r="A40" s="29" t="s">
        <v>11</v>
      </c>
      <c r="B40" s="75">
        <v>10288</v>
      </c>
      <c r="C40" s="75">
        <v>10290</v>
      </c>
      <c r="D40" s="49" t="s">
        <v>80</v>
      </c>
      <c r="E40" s="49" t="s">
        <v>81</v>
      </c>
      <c r="F40" s="49"/>
      <c r="G40" s="49"/>
      <c r="H40" s="46" t="s">
        <v>172</v>
      </c>
      <c r="I40" s="46" t="s">
        <v>258</v>
      </c>
      <c r="J40" s="46"/>
      <c r="K40" s="46"/>
      <c r="L40" s="34"/>
      <c r="Y40" s="98">
        <f t="shared" si="0"/>
        <v>0</v>
      </c>
      <c r="Z40" s="98">
        <f t="shared" si="1"/>
        <v>0</v>
      </c>
      <c r="AV40" s="29" t="s">
        <v>14</v>
      </c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</row>
    <row r="41" spans="1:122" s="29" customFormat="1">
      <c r="A41" s="29" t="s">
        <v>11</v>
      </c>
      <c r="B41" s="75">
        <v>10288</v>
      </c>
      <c r="C41" s="75">
        <v>10290</v>
      </c>
      <c r="D41" s="49" t="s">
        <v>82</v>
      </c>
      <c r="E41" s="49" t="s">
        <v>83</v>
      </c>
      <c r="F41" s="49"/>
      <c r="G41" s="49"/>
      <c r="H41" s="46" t="s">
        <v>172</v>
      </c>
      <c r="I41" s="46" t="s">
        <v>279</v>
      </c>
      <c r="J41" s="46"/>
      <c r="K41" s="46"/>
      <c r="L41" s="34"/>
      <c r="Y41" s="98">
        <f t="shared" si="0"/>
        <v>0</v>
      </c>
      <c r="Z41" s="98">
        <f t="shared" si="1"/>
        <v>0</v>
      </c>
      <c r="AA41" s="34"/>
      <c r="AV41" s="29" t="s">
        <v>14</v>
      </c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</row>
    <row r="42" spans="1:122" s="40" customFormat="1">
      <c r="A42" s="40" t="s">
        <v>11</v>
      </c>
      <c r="B42" s="74">
        <v>10288</v>
      </c>
      <c r="C42" s="74">
        <v>10290</v>
      </c>
      <c r="D42" s="48" t="s">
        <v>220</v>
      </c>
      <c r="E42" s="48" t="s">
        <v>221</v>
      </c>
      <c r="F42" s="48"/>
      <c r="G42" s="48" t="s">
        <v>150</v>
      </c>
      <c r="H42" s="47" t="s">
        <v>47</v>
      </c>
      <c r="I42" s="47" t="s">
        <v>37</v>
      </c>
      <c r="J42" s="47"/>
      <c r="K42" s="42" t="s">
        <v>169</v>
      </c>
      <c r="L42" s="58">
        <v>2300</v>
      </c>
      <c r="M42" s="40">
        <v>1720</v>
      </c>
      <c r="N42" s="40">
        <v>2204</v>
      </c>
      <c r="R42" s="40">
        <v>25</v>
      </c>
      <c r="T42" s="29"/>
      <c r="X42" s="29"/>
      <c r="Y42" s="98">
        <f t="shared" si="0"/>
        <v>0</v>
      </c>
      <c r="Z42" s="98">
        <f t="shared" si="1"/>
        <v>6224</v>
      </c>
      <c r="AA42" s="58"/>
      <c r="AC42" s="29"/>
      <c r="AD42" s="29"/>
      <c r="AE42" s="29"/>
      <c r="AF42" s="29"/>
      <c r="AJ42" s="29"/>
      <c r="AK42" s="29"/>
      <c r="AL42" s="29"/>
      <c r="AM42" s="29"/>
    </row>
    <row r="43" spans="1:122" s="40" customFormat="1">
      <c r="A43" s="40" t="s">
        <v>11</v>
      </c>
      <c r="B43" s="74">
        <v>10288</v>
      </c>
      <c r="C43" s="74">
        <v>10290</v>
      </c>
      <c r="D43" s="48" t="s">
        <v>220</v>
      </c>
      <c r="E43" s="48" t="s">
        <v>221</v>
      </c>
      <c r="F43" s="48"/>
      <c r="G43" s="48" t="s">
        <v>151</v>
      </c>
      <c r="H43" s="47" t="s">
        <v>47</v>
      </c>
      <c r="I43" s="47" t="s">
        <v>37</v>
      </c>
      <c r="J43" s="47"/>
      <c r="K43" s="42" t="s">
        <v>288</v>
      </c>
      <c r="L43" s="58">
        <v>5592</v>
      </c>
      <c r="M43" s="40">
        <v>6161</v>
      </c>
      <c r="N43" s="40">
        <v>7990</v>
      </c>
      <c r="P43" s="40">
        <v>68</v>
      </c>
      <c r="Q43" s="40">
        <v>223</v>
      </c>
      <c r="R43" s="40">
        <v>26</v>
      </c>
      <c r="T43" s="29"/>
      <c r="X43" s="29"/>
      <c r="Y43" s="98">
        <f t="shared" si="0"/>
        <v>68</v>
      </c>
      <c r="Z43" s="98">
        <f t="shared" si="1"/>
        <v>19966</v>
      </c>
      <c r="AA43" s="58"/>
      <c r="AC43" s="29"/>
      <c r="AD43" s="29"/>
      <c r="AE43" s="29"/>
      <c r="AF43" s="29"/>
      <c r="AI43" s="40">
        <v>120</v>
      </c>
      <c r="AJ43" s="29"/>
      <c r="AK43" s="29"/>
      <c r="AL43" s="29"/>
      <c r="AM43" s="29"/>
    </row>
    <row r="44" spans="1:122" s="40" customFormat="1">
      <c r="A44" s="40" t="s">
        <v>11</v>
      </c>
      <c r="B44" s="74">
        <v>10288</v>
      </c>
      <c r="C44" s="74">
        <v>10290</v>
      </c>
      <c r="D44" s="48" t="s">
        <v>220</v>
      </c>
      <c r="E44" s="48" t="s">
        <v>221</v>
      </c>
      <c r="F44" s="48"/>
      <c r="G44" s="48" t="s">
        <v>414</v>
      </c>
      <c r="H44" s="47" t="s">
        <v>47</v>
      </c>
      <c r="I44" s="47" t="s">
        <v>37</v>
      </c>
      <c r="J44" s="47"/>
      <c r="K44" s="101" t="s">
        <v>167</v>
      </c>
      <c r="L44" s="58">
        <v>11772</v>
      </c>
      <c r="M44" s="40">
        <v>12580</v>
      </c>
      <c r="N44" s="40">
        <v>25674</v>
      </c>
      <c r="R44" s="40">
        <v>60</v>
      </c>
      <c r="T44" s="29"/>
      <c r="X44" s="29"/>
      <c r="Y44" s="98">
        <f t="shared" si="0"/>
        <v>0</v>
      </c>
      <c r="Z44" s="98">
        <f t="shared" si="1"/>
        <v>50026</v>
      </c>
      <c r="AA44" s="58"/>
      <c r="AC44" s="29"/>
      <c r="AD44" s="29"/>
      <c r="AE44" s="29"/>
      <c r="AF44" s="29"/>
      <c r="AJ44" s="29"/>
      <c r="AK44" s="29"/>
      <c r="AL44" s="29"/>
      <c r="AM44" s="29"/>
    </row>
    <row r="45" spans="1:122" s="40" customFormat="1">
      <c r="A45" s="40" t="s">
        <v>11</v>
      </c>
      <c r="B45" s="74">
        <v>10288</v>
      </c>
      <c r="C45" s="74">
        <v>10290</v>
      </c>
      <c r="D45" s="48" t="s">
        <v>38</v>
      </c>
      <c r="E45" s="48" t="s">
        <v>43</v>
      </c>
      <c r="F45" s="48"/>
      <c r="G45" s="48" t="s">
        <v>353</v>
      </c>
      <c r="H45" s="47" t="s">
        <v>47</v>
      </c>
      <c r="I45" s="47" t="s">
        <v>44</v>
      </c>
      <c r="J45" s="47"/>
      <c r="K45" s="42" t="s">
        <v>169</v>
      </c>
      <c r="L45" s="58">
        <v>952</v>
      </c>
      <c r="M45" s="40">
        <v>2081</v>
      </c>
      <c r="N45" s="40">
        <v>1175</v>
      </c>
      <c r="O45" s="40">
        <v>15</v>
      </c>
      <c r="P45" s="40">
        <v>50</v>
      </c>
      <c r="Q45" s="40">
        <v>8</v>
      </c>
      <c r="R45" s="40">
        <v>140</v>
      </c>
      <c r="T45" s="29"/>
      <c r="X45" s="34"/>
      <c r="Y45" s="98">
        <f t="shared" si="0"/>
        <v>65</v>
      </c>
      <c r="Z45" s="98">
        <f t="shared" si="1"/>
        <v>4216</v>
      </c>
      <c r="AC45" s="29"/>
      <c r="AD45" s="29"/>
      <c r="AE45" s="29"/>
      <c r="AF45" s="29"/>
      <c r="AJ45" s="29"/>
      <c r="AK45" s="29"/>
      <c r="AL45" s="29"/>
      <c r="AM45" s="29"/>
    </row>
    <row r="46" spans="1:122" s="40" customFormat="1">
      <c r="A46" s="40" t="s">
        <v>11</v>
      </c>
      <c r="B46" s="74">
        <v>10288</v>
      </c>
      <c r="C46" s="74">
        <v>10290</v>
      </c>
      <c r="D46" s="48" t="s">
        <v>38</v>
      </c>
      <c r="E46" s="48" t="s">
        <v>43</v>
      </c>
      <c r="F46" s="48"/>
      <c r="G46" s="48" t="s">
        <v>354</v>
      </c>
      <c r="H46" s="47" t="s">
        <v>47</v>
      </c>
      <c r="I46" s="47" t="s">
        <v>44</v>
      </c>
      <c r="J46" s="47"/>
      <c r="K46" s="42" t="s">
        <v>288</v>
      </c>
      <c r="L46" s="58">
        <v>5927</v>
      </c>
      <c r="M46" s="40">
        <v>9260</v>
      </c>
      <c r="N46" s="40">
        <v>16790</v>
      </c>
      <c r="O46" s="40">
        <v>10</v>
      </c>
      <c r="Q46" s="40">
        <v>10</v>
      </c>
      <c r="T46" s="29"/>
      <c r="X46" s="34"/>
      <c r="Y46" s="98">
        <f t="shared" si="0"/>
        <v>10</v>
      </c>
      <c r="Z46" s="98">
        <f t="shared" si="1"/>
        <v>31987</v>
      </c>
      <c r="AC46" s="29"/>
      <c r="AD46" s="29"/>
      <c r="AE46" s="29"/>
      <c r="AF46" s="29"/>
      <c r="AJ46" s="29"/>
      <c r="AK46" s="29"/>
      <c r="AL46" s="29"/>
      <c r="AM46" s="29"/>
    </row>
    <row r="47" spans="1:122" s="40" customFormat="1">
      <c r="A47" s="40" t="s">
        <v>11</v>
      </c>
      <c r="B47" s="74">
        <v>10288</v>
      </c>
      <c r="C47" s="74">
        <v>10290</v>
      </c>
      <c r="D47" s="48" t="s">
        <v>38</v>
      </c>
      <c r="E47" s="48" t="s">
        <v>43</v>
      </c>
      <c r="F47" s="48"/>
      <c r="G47" s="48" t="s">
        <v>355</v>
      </c>
      <c r="H47" s="47" t="s">
        <v>47</v>
      </c>
      <c r="I47" s="47" t="s">
        <v>44</v>
      </c>
      <c r="J47" s="47"/>
      <c r="K47" s="101" t="s">
        <v>167</v>
      </c>
      <c r="L47" s="58">
        <v>168</v>
      </c>
      <c r="M47" s="40">
        <v>60</v>
      </c>
      <c r="T47" s="29"/>
      <c r="X47" s="34"/>
      <c r="Y47" s="98">
        <f t="shared" si="0"/>
        <v>0</v>
      </c>
      <c r="Z47" s="98">
        <f t="shared" si="1"/>
        <v>228</v>
      </c>
      <c r="AA47" s="40">
        <v>1</v>
      </c>
      <c r="AC47" s="29"/>
      <c r="AD47" s="29"/>
      <c r="AE47" s="29"/>
      <c r="AF47" s="29"/>
      <c r="AJ47" s="29"/>
      <c r="AK47" s="29"/>
      <c r="AL47" s="29"/>
      <c r="AM47" s="29"/>
    </row>
    <row r="48" spans="1:122" s="40" customFormat="1">
      <c r="A48" s="40" t="s">
        <v>11</v>
      </c>
      <c r="B48" s="74">
        <v>10288</v>
      </c>
      <c r="C48" s="74">
        <v>10290</v>
      </c>
      <c r="D48" s="48" t="s">
        <v>38</v>
      </c>
      <c r="E48" s="48" t="s">
        <v>39</v>
      </c>
      <c r="F48" s="48"/>
      <c r="G48" s="48" t="s">
        <v>353</v>
      </c>
      <c r="H48" s="47" t="s">
        <v>47</v>
      </c>
      <c r="I48" s="47" t="s">
        <v>40</v>
      </c>
      <c r="J48" s="47"/>
      <c r="K48" s="42" t="s">
        <v>169</v>
      </c>
      <c r="L48" s="58">
        <v>5328</v>
      </c>
      <c r="M48" s="40">
        <v>2071</v>
      </c>
      <c r="N48" s="40">
        <v>8200</v>
      </c>
      <c r="O48" s="40">
        <v>25</v>
      </c>
      <c r="P48" s="40">
        <v>20</v>
      </c>
      <c r="Q48" s="40">
        <v>64</v>
      </c>
      <c r="R48" s="40">
        <v>133</v>
      </c>
      <c r="T48" s="29"/>
      <c r="X48" s="29"/>
      <c r="Y48" s="98">
        <f t="shared" si="0"/>
        <v>45</v>
      </c>
      <c r="Z48" s="98">
        <f t="shared" si="1"/>
        <v>15663</v>
      </c>
      <c r="AA48" s="58"/>
      <c r="AC48" s="29"/>
      <c r="AD48" s="29"/>
      <c r="AE48" s="29"/>
      <c r="AF48" s="29"/>
      <c r="AJ48" s="29"/>
      <c r="AK48" s="29"/>
      <c r="AL48" s="29"/>
      <c r="AM48" s="29"/>
    </row>
    <row r="49" spans="1:39" s="40" customFormat="1">
      <c r="A49" s="40" t="s">
        <v>11</v>
      </c>
      <c r="B49" s="74">
        <v>10288</v>
      </c>
      <c r="C49" s="74">
        <v>10290</v>
      </c>
      <c r="D49" s="48" t="s">
        <v>38</v>
      </c>
      <c r="E49" s="48" t="s">
        <v>39</v>
      </c>
      <c r="F49" s="48"/>
      <c r="G49" s="48" t="s">
        <v>354</v>
      </c>
      <c r="H49" s="47" t="s">
        <v>47</v>
      </c>
      <c r="I49" s="47" t="s">
        <v>40</v>
      </c>
      <c r="J49" s="47"/>
      <c r="K49" s="42" t="s">
        <v>288</v>
      </c>
      <c r="L49" s="58">
        <v>3333</v>
      </c>
      <c r="M49" s="40">
        <v>5163</v>
      </c>
      <c r="N49" s="40">
        <v>2380</v>
      </c>
      <c r="O49" s="40">
        <v>26</v>
      </c>
      <c r="T49" s="29"/>
      <c r="X49" s="29"/>
      <c r="Y49" s="98">
        <f t="shared" si="0"/>
        <v>26</v>
      </c>
      <c r="Z49" s="98">
        <f t="shared" si="1"/>
        <v>10876</v>
      </c>
      <c r="AA49" s="58"/>
      <c r="AC49" s="29"/>
      <c r="AD49" s="29"/>
      <c r="AE49" s="29"/>
      <c r="AF49" s="29"/>
      <c r="AJ49" s="29"/>
      <c r="AK49" s="29"/>
      <c r="AL49" s="29"/>
      <c r="AM49" s="29"/>
    </row>
    <row r="50" spans="1:39" s="40" customFormat="1">
      <c r="A50" s="40" t="s">
        <v>11</v>
      </c>
      <c r="B50" s="74">
        <v>10288</v>
      </c>
      <c r="C50" s="74">
        <v>10290</v>
      </c>
      <c r="D50" s="48" t="s">
        <v>38</v>
      </c>
      <c r="E50" s="48" t="s">
        <v>39</v>
      </c>
      <c r="F50" s="48"/>
      <c r="G50" s="48" t="s">
        <v>355</v>
      </c>
      <c r="H50" s="47" t="s">
        <v>47</v>
      </c>
      <c r="I50" s="47" t="s">
        <v>40</v>
      </c>
      <c r="J50" s="47"/>
      <c r="K50" s="101" t="s">
        <v>167</v>
      </c>
      <c r="L50" s="58">
        <v>1058</v>
      </c>
      <c r="M50" s="40">
        <v>10618</v>
      </c>
      <c r="N50" s="40">
        <v>6318</v>
      </c>
      <c r="O50" s="40">
        <v>14</v>
      </c>
      <c r="R50" s="40">
        <v>22</v>
      </c>
      <c r="T50" s="29"/>
      <c r="X50" s="29"/>
      <c r="Y50" s="98">
        <f t="shared" si="0"/>
        <v>14</v>
      </c>
      <c r="Z50" s="98">
        <f t="shared" si="1"/>
        <v>17994</v>
      </c>
      <c r="AA50" s="58"/>
      <c r="AC50" s="29"/>
      <c r="AD50" s="29"/>
      <c r="AE50" s="29"/>
      <c r="AF50" s="29"/>
      <c r="AJ50" s="29"/>
      <c r="AK50" s="29"/>
      <c r="AL50" s="29"/>
      <c r="AM50" s="29"/>
    </row>
    <row r="51" spans="1:39" s="40" customFormat="1">
      <c r="A51" s="40" t="s">
        <v>11</v>
      </c>
      <c r="B51" s="74">
        <v>10288</v>
      </c>
      <c r="C51" s="74">
        <v>10290</v>
      </c>
      <c r="D51" s="48" t="s">
        <v>38</v>
      </c>
      <c r="E51" s="48" t="s">
        <v>41</v>
      </c>
      <c r="F51" s="48"/>
      <c r="G51" s="48"/>
      <c r="H51" s="47" t="s">
        <v>47</v>
      </c>
      <c r="I51" s="47" t="s">
        <v>42</v>
      </c>
      <c r="J51" s="47"/>
      <c r="K51" s="47"/>
      <c r="T51" s="29"/>
      <c r="U51" s="42">
        <v>80</v>
      </c>
      <c r="X51" s="29"/>
      <c r="Y51" s="98">
        <f t="shared" si="0"/>
        <v>80</v>
      </c>
      <c r="Z51" s="98">
        <f t="shared" si="1"/>
        <v>0</v>
      </c>
      <c r="AA51" s="58"/>
      <c r="AC51" s="29"/>
      <c r="AD51" s="29"/>
      <c r="AE51" s="29"/>
      <c r="AF51" s="29"/>
      <c r="AJ51" s="29"/>
      <c r="AK51" s="29"/>
      <c r="AL51" s="29"/>
      <c r="AM51" s="29"/>
    </row>
    <row r="52" spans="1:39" s="40" customFormat="1">
      <c r="A52" s="40" t="s">
        <v>11</v>
      </c>
      <c r="B52" s="74">
        <v>10288</v>
      </c>
      <c r="C52" s="74">
        <v>10290</v>
      </c>
      <c r="D52" s="48" t="s">
        <v>38</v>
      </c>
      <c r="E52" s="48" t="s">
        <v>45</v>
      </c>
      <c r="F52" s="48"/>
      <c r="G52" s="48"/>
      <c r="H52" s="47" t="s">
        <v>47</v>
      </c>
      <c r="I52" s="47" t="s">
        <v>46</v>
      </c>
      <c r="J52" s="47"/>
      <c r="K52" s="47"/>
      <c r="L52" s="40">
        <v>113</v>
      </c>
      <c r="T52" s="29"/>
      <c r="X52" s="34"/>
      <c r="Y52" s="98">
        <f t="shared" si="0"/>
        <v>0</v>
      </c>
      <c r="Z52" s="98">
        <f t="shared" si="1"/>
        <v>113</v>
      </c>
      <c r="AC52" s="29"/>
      <c r="AD52" s="29"/>
      <c r="AE52" s="29"/>
      <c r="AF52" s="29"/>
      <c r="AJ52" s="29"/>
      <c r="AK52" s="29"/>
      <c r="AL52" s="29"/>
      <c r="AM52" s="29"/>
    </row>
    <row r="53" spans="1:39" s="40" customFormat="1">
      <c r="D53" s="54"/>
      <c r="E53" s="54"/>
      <c r="F53" s="54"/>
      <c r="H53" s="42"/>
      <c r="I53" s="42"/>
      <c r="J53" s="42"/>
      <c r="K53" s="42"/>
      <c r="R53" s="98">
        <f>SUM(R4:R52)</f>
        <v>1098</v>
      </c>
      <c r="S53" s="98">
        <f>SUM(S4:S52)</f>
        <v>0</v>
      </c>
      <c r="X53" s="58"/>
      <c r="Y53" s="98">
        <f>SUM(Y4:Y52)</f>
        <v>1188</v>
      </c>
      <c r="Z53" s="98">
        <f>SUM(Z4:Z52)</f>
        <v>221977</v>
      </c>
    </row>
    <row r="54" spans="1:39" s="40" customFormat="1">
      <c r="D54" s="54"/>
      <c r="E54" s="54"/>
      <c r="F54" s="54"/>
      <c r="G54" s="54"/>
      <c r="H54" s="42"/>
      <c r="I54" s="42"/>
      <c r="J54" s="42"/>
      <c r="K54" s="42"/>
      <c r="X54" s="58"/>
      <c r="Y54" s="58"/>
      <c r="Z54" s="58"/>
    </row>
    <row r="55" spans="1:39" s="40" customFormat="1">
      <c r="D55" s="54"/>
      <c r="E55" s="54"/>
      <c r="F55" s="54"/>
      <c r="G55" s="54"/>
      <c r="H55" s="42"/>
      <c r="I55" s="42"/>
      <c r="J55" s="42"/>
      <c r="K55" s="42"/>
      <c r="X55" s="58"/>
      <c r="Y55" s="58"/>
      <c r="Z55" s="58"/>
    </row>
    <row r="56" spans="1:39" s="40" customFormat="1">
      <c r="D56" s="54"/>
      <c r="E56" s="54"/>
      <c r="F56" s="54"/>
      <c r="G56" s="54"/>
      <c r="H56" s="42"/>
      <c r="I56" s="42"/>
      <c r="J56" s="42"/>
      <c r="K56" s="42"/>
      <c r="X56" s="58"/>
      <c r="Y56" s="58"/>
      <c r="Z56" s="58"/>
    </row>
    <row r="57" spans="1:39" s="40" customFormat="1">
      <c r="D57" s="54"/>
      <c r="E57" s="54"/>
      <c r="F57" s="54"/>
      <c r="G57" s="54"/>
      <c r="H57" s="42"/>
      <c r="I57" s="42"/>
      <c r="J57" s="42"/>
      <c r="K57" s="42"/>
      <c r="X57" s="58"/>
      <c r="Y57" s="58"/>
      <c r="Z57" s="58"/>
    </row>
    <row r="58" spans="1:39" s="40" customFormat="1">
      <c r="D58" s="54"/>
      <c r="E58" s="54"/>
      <c r="F58" s="54"/>
      <c r="G58" s="54"/>
      <c r="H58" s="42"/>
      <c r="I58" s="42"/>
      <c r="J58" s="42"/>
      <c r="K58" s="42"/>
      <c r="X58" s="58"/>
      <c r="Y58" s="58"/>
      <c r="Z58" s="58"/>
    </row>
    <row r="59" spans="1:39" s="40" customFormat="1">
      <c r="D59" s="54"/>
      <c r="E59" s="54"/>
      <c r="F59" s="54"/>
      <c r="G59" s="54"/>
      <c r="H59" s="42"/>
      <c r="I59" s="42"/>
      <c r="J59" s="42"/>
      <c r="K59" s="42"/>
    </row>
    <row r="60" spans="1:39" s="40" customFormat="1">
      <c r="D60" s="54"/>
      <c r="E60" s="54"/>
      <c r="F60" s="54"/>
      <c r="G60" s="54"/>
      <c r="H60" s="42"/>
      <c r="I60" s="42"/>
      <c r="J60" s="42"/>
      <c r="K60" s="42"/>
    </row>
    <row r="61" spans="1:39" s="40" customFormat="1">
      <c r="D61" s="54"/>
      <c r="E61" s="54"/>
      <c r="F61" s="54"/>
      <c r="G61" s="54"/>
      <c r="H61" s="42"/>
      <c r="I61" s="42"/>
      <c r="J61" s="42"/>
      <c r="K61" s="42"/>
    </row>
    <row r="62" spans="1:39" s="40" customFormat="1">
      <c r="D62" s="54"/>
      <c r="E62" s="54"/>
      <c r="F62" s="54"/>
      <c r="G62" s="54"/>
      <c r="H62" s="42"/>
      <c r="I62" s="42"/>
      <c r="J62" s="42"/>
      <c r="K62" s="42"/>
    </row>
    <row r="63" spans="1:39" s="40" customFormat="1">
      <c r="D63" s="54"/>
      <c r="E63" s="54"/>
      <c r="F63" s="54"/>
      <c r="G63" s="54"/>
      <c r="H63" s="42"/>
      <c r="I63" s="42"/>
      <c r="J63" s="42"/>
      <c r="K63" s="42"/>
    </row>
    <row r="64" spans="1:39" s="40" customFormat="1">
      <c r="D64" s="54"/>
      <c r="E64" s="54"/>
      <c r="F64" s="54"/>
      <c r="G64" s="54"/>
      <c r="H64" s="42"/>
      <c r="I64" s="42"/>
      <c r="J64" s="42"/>
      <c r="K64" s="42"/>
    </row>
    <row r="65" spans="4:11" s="40" customFormat="1">
      <c r="D65" s="54"/>
      <c r="E65" s="54"/>
      <c r="F65" s="54"/>
      <c r="G65" s="54"/>
      <c r="H65" s="42"/>
      <c r="I65" s="42"/>
      <c r="J65" s="42"/>
      <c r="K65" s="42"/>
    </row>
    <row r="66" spans="4:11" s="40" customFormat="1">
      <c r="D66" s="54"/>
      <c r="E66" s="54"/>
      <c r="F66" s="54"/>
      <c r="G66" s="54"/>
      <c r="H66" s="42"/>
      <c r="I66" s="42"/>
      <c r="J66" s="42"/>
      <c r="K66" s="42"/>
    </row>
    <row r="67" spans="4:11" s="40" customFormat="1">
      <c r="D67" s="54"/>
      <c r="E67" s="54"/>
      <c r="F67" s="54"/>
      <c r="G67" s="54"/>
      <c r="H67" s="42"/>
      <c r="I67" s="42"/>
      <c r="J67" s="42"/>
      <c r="K67" s="42"/>
    </row>
    <row r="68" spans="4:11" s="40" customFormat="1">
      <c r="D68" s="54"/>
      <c r="E68" s="54"/>
      <c r="F68" s="54"/>
      <c r="G68" s="54"/>
      <c r="H68" s="42"/>
      <c r="I68" s="42"/>
      <c r="J68" s="42"/>
      <c r="K68" s="42"/>
    </row>
    <row r="69" spans="4:11" s="40" customFormat="1">
      <c r="D69" s="54"/>
      <c r="E69" s="54"/>
      <c r="F69" s="54"/>
      <c r="G69" s="54"/>
      <c r="H69" s="42"/>
      <c r="I69" s="42"/>
      <c r="J69" s="42"/>
      <c r="K69" s="42"/>
    </row>
    <row r="70" spans="4:11" s="40" customFormat="1">
      <c r="D70" s="54"/>
      <c r="E70" s="54"/>
      <c r="F70" s="54"/>
      <c r="G70" s="54"/>
      <c r="H70" s="42"/>
      <c r="I70" s="42"/>
      <c r="J70" s="42"/>
      <c r="K70" s="42"/>
    </row>
    <row r="71" spans="4:11" s="40" customFormat="1">
      <c r="D71" s="54"/>
      <c r="E71" s="54"/>
      <c r="F71" s="54"/>
      <c r="G71" s="54"/>
      <c r="H71" s="42"/>
      <c r="I71" s="42"/>
      <c r="J71" s="42"/>
      <c r="K71" s="42"/>
    </row>
    <row r="72" spans="4:11" s="40" customFormat="1">
      <c r="D72" s="54"/>
      <c r="E72" s="54"/>
      <c r="F72" s="54"/>
      <c r="G72" s="54"/>
      <c r="H72" s="42"/>
      <c r="I72" s="42"/>
      <c r="J72" s="42"/>
      <c r="K72" s="42"/>
    </row>
    <row r="73" spans="4:11" s="40" customFormat="1">
      <c r="D73" s="54"/>
      <c r="E73" s="54"/>
      <c r="F73" s="54"/>
      <c r="G73" s="54"/>
      <c r="H73" s="42"/>
      <c r="I73" s="42"/>
      <c r="J73" s="42"/>
      <c r="K73" s="42"/>
    </row>
    <row r="74" spans="4:11" s="40" customFormat="1">
      <c r="D74" s="54"/>
      <c r="E74" s="54"/>
      <c r="F74" s="54"/>
      <c r="G74" s="54"/>
      <c r="H74" s="42"/>
      <c r="I74" s="42"/>
      <c r="J74" s="42"/>
      <c r="K74" s="42"/>
    </row>
    <row r="75" spans="4:11" s="40" customFormat="1">
      <c r="D75" s="54"/>
      <c r="E75" s="54"/>
      <c r="F75" s="54"/>
      <c r="G75" s="54"/>
      <c r="H75" s="42"/>
      <c r="I75" s="42"/>
      <c r="J75" s="42"/>
      <c r="K75" s="42"/>
    </row>
    <row r="76" spans="4:11" s="40" customFormat="1">
      <c r="D76" s="54"/>
      <c r="E76" s="54"/>
      <c r="F76" s="54"/>
      <c r="G76" s="54"/>
      <c r="H76" s="42"/>
      <c r="I76" s="42"/>
      <c r="J76" s="42"/>
      <c r="K76" s="42"/>
    </row>
    <row r="77" spans="4:11" s="40" customFormat="1">
      <c r="D77" s="54"/>
      <c r="E77" s="54"/>
      <c r="F77" s="54"/>
      <c r="G77" s="54"/>
      <c r="H77" s="42"/>
      <c r="I77" s="42"/>
      <c r="J77" s="42"/>
      <c r="K77" s="42"/>
    </row>
    <row r="78" spans="4:11" s="40" customFormat="1">
      <c r="D78" s="54"/>
      <c r="E78" s="54"/>
      <c r="F78" s="54"/>
      <c r="G78" s="54"/>
      <c r="H78" s="42"/>
      <c r="I78" s="42"/>
      <c r="J78" s="42"/>
      <c r="K78" s="42"/>
    </row>
    <row r="79" spans="4:11" s="40" customFormat="1">
      <c r="D79" s="54"/>
      <c r="E79" s="54"/>
      <c r="F79" s="54"/>
      <c r="G79" s="54"/>
      <c r="H79" s="42"/>
      <c r="I79" s="42"/>
      <c r="J79" s="42"/>
      <c r="K79" s="42"/>
    </row>
    <row r="80" spans="4:11" s="40" customFormat="1">
      <c r="D80" s="54"/>
      <c r="E80" s="54"/>
      <c r="F80" s="54"/>
      <c r="G80" s="54"/>
      <c r="H80" s="42"/>
      <c r="I80" s="42"/>
      <c r="J80" s="42"/>
      <c r="K80" s="42"/>
    </row>
    <row r="81" spans="4:11" s="40" customFormat="1">
      <c r="D81" s="54"/>
      <c r="E81" s="54"/>
      <c r="F81" s="54"/>
      <c r="G81" s="54"/>
      <c r="H81" s="42"/>
      <c r="I81" s="42"/>
      <c r="J81" s="42"/>
      <c r="K81" s="42"/>
    </row>
    <row r="82" spans="4:11" s="40" customFormat="1">
      <c r="D82" s="54"/>
      <c r="E82" s="54"/>
      <c r="F82" s="54"/>
      <c r="G82" s="54"/>
      <c r="H82" s="42"/>
      <c r="I82" s="42"/>
      <c r="J82" s="42"/>
      <c r="K82" s="42"/>
    </row>
    <row r="83" spans="4:11" s="40" customFormat="1">
      <c r="D83" s="54"/>
      <c r="E83" s="54"/>
      <c r="F83" s="54"/>
      <c r="G83" s="54"/>
      <c r="H83" s="42"/>
      <c r="I83" s="42"/>
      <c r="J83" s="42"/>
      <c r="K83" s="42"/>
    </row>
    <row r="84" spans="4:11" s="40" customFormat="1">
      <c r="D84" s="54"/>
      <c r="E84" s="54"/>
      <c r="F84" s="54"/>
      <c r="G84" s="54"/>
      <c r="H84" s="42"/>
      <c r="I84" s="42"/>
      <c r="J84" s="42"/>
      <c r="K84" s="42"/>
    </row>
    <row r="85" spans="4:11" s="40" customFormat="1">
      <c r="D85" s="54"/>
      <c r="E85" s="54"/>
      <c r="F85" s="54"/>
      <c r="G85" s="54"/>
      <c r="H85" s="42"/>
      <c r="I85" s="42"/>
      <c r="J85" s="42"/>
      <c r="K85" s="42"/>
    </row>
    <row r="86" spans="4:11" s="40" customFormat="1">
      <c r="D86" s="54"/>
      <c r="E86" s="54"/>
      <c r="F86" s="54"/>
      <c r="G86" s="54"/>
      <c r="H86" s="42"/>
      <c r="I86" s="42"/>
      <c r="J86" s="42"/>
      <c r="K86" s="42"/>
    </row>
    <row r="87" spans="4:11" s="40" customFormat="1">
      <c r="D87" s="54"/>
      <c r="E87" s="54"/>
      <c r="F87" s="54"/>
      <c r="G87" s="54"/>
      <c r="H87" s="42"/>
      <c r="I87" s="42"/>
      <c r="J87" s="42"/>
      <c r="K87" s="42"/>
    </row>
    <row r="88" spans="4:11" s="40" customFormat="1">
      <c r="D88" s="54"/>
      <c r="E88" s="54"/>
      <c r="F88" s="54"/>
      <c r="G88" s="54"/>
      <c r="H88" s="42"/>
      <c r="I88" s="42"/>
      <c r="J88" s="42"/>
      <c r="K88" s="42"/>
    </row>
    <row r="89" spans="4:11" s="40" customFormat="1">
      <c r="D89" s="54"/>
      <c r="E89" s="54"/>
      <c r="F89" s="54"/>
      <c r="G89" s="54"/>
      <c r="H89" s="42"/>
      <c r="I89" s="42"/>
      <c r="J89" s="42"/>
      <c r="K89" s="42"/>
    </row>
    <row r="90" spans="4:11" s="40" customFormat="1">
      <c r="D90" s="54"/>
      <c r="E90" s="54"/>
      <c r="F90" s="54"/>
      <c r="G90" s="54"/>
      <c r="H90" s="42"/>
      <c r="I90" s="42"/>
      <c r="J90" s="42"/>
      <c r="K90" s="42"/>
    </row>
    <row r="91" spans="4:11" s="40" customFormat="1">
      <c r="D91" s="54"/>
      <c r="E91" s="54"/>
      <c r="F91" s="54"/>
      <c r="G91" s="54"/>
      <c r="H91" s="42"/>
      <c r="I91" s="42"/>
      <c r="J91" s="42"/>
      <c r="K91" s="42"/>
    </row>
    <row r="92" spans="4:11" s="40" customFormat="1">
      <c r="D92" s="54"/>
      <c r="E92" s="54"/>
      <c r="F92" s="54"/>
      <c r="G92" s="54"/>
      <c r="H92" s="42"/>
      <c r="I92" s="42"/>
      <c r="J92" s="42"/>
      <c r="K92" s="42"/>
    </row>
    <row r="93" spans="4:11" s="40" customFormat="1">
      <c r="D93" s="54"/>
      <c r="E93" s="54"/>
      <c r="F93" s="54"/>
      <c r="G93" s="54"/>
      <c r="H93" s="42"/>
      <c r="I93" s="42"/>
      <c r="J93" s="42"/>
      <c r="K93" s="42"/>
    </row>
    <row r="94" spans="4:11" s="40" customFormat="1">
      <c r="D94" s="54"/>
      <c r="E94" s="54"/>
      <c r="F94" s="54"/>
      <c r="G94" s="54"/>
      <c r="H94" s="42"/>
      <c r="I94" s="42"/>
      <c r="J94" s="42"/>
      <c r="K94" s="42"/>
    </row>
    <row r="95" spans="4:11" s="40" customFormat="1">
      <c r="D95" s="54"/>
      <c r="E95" s="54"/>
      <c r="F95" s="54"/>
      <c r="G95" s="54"/>
      <c r="H95" s="42"/>
      <c r="I95" s="42"/>
      <c r="J95" s="42"/>
      <c r="K95" s="42"/>
    </row>
    <row r="96" spans="4:11" s="40" customFormat="1">
      <c r="D96" s="54"/>
      <c r="E96" s="54"/>
      <c r="F96" s="54"/>
      <c r="G96" s="54"/>
      <c r="H96" s="42"/>
      <c r="I96" s="42"/>
      <c r="J96" s="42"/>
      <c r="K96" s="42"/>
    </row>
    <row r="97" spans="4:11" s="40" customFormat="1">
      <c r="D97" s="54"/>
      <c r="E97" s="54"/>
      <c r="F97" s="54"/>
      <c r="G97" s="54"/>
      <c r="H97" s="42"/>
      <c r="I97" s="42"/>
      <c r="J97" s="42"/>
      <c r="K97" s="42"/>
    </row>
    <row r="98" spans="4:11" s="40" customFormat="1">
      <c r="D98" s="54"/>
      <c r="E98" s="54"/>
      <c r="F98" s="54"/>
      <c r="G98" s="54"/>
      <c r="H98" s="42"/>
      <c r="I98" s="42"/>
      <c r="J98" s="42"/>
      <c r="K98" s="42"/>
    </row>
    <row r="99" spans="4:11" s="40" customFormat="1">
      <c r="D99" s="54"/>
      <c r="E99" s="54"/>
      <c r="F99" s="54"/>
      <c r="G99" s="54"/>
      <c r="H99" s="42"/>
      <c r="I99" s="42"/>
      <c r="J99" s="42"/>
      <c r="K99" s="42"/>
    </row>
    <row r="100" spans="4:11" s="40" customFormat="1">
      <c r="D100" s="54"/>
      <c r="E100" s="54"/>
      <c r="F100" s="54"/>
      <c r="G100" s="54"/>
      <c r="H100" s="42"/>
      <c r="I100" s="42"/>
      <c r="J100" s="42"/>
      <c r="K100" s="42"/>
    </row>
    <row r="101" spans="4:11" s="40" customFormat="1">
      <c r="D101" s="54"/>
      <c r="E101" s="54"/>
      <c r="F101" s="54"/>
      <c r="G101" s="54"/>
      <c r="H101" s="42"/>
      <c r="I101" s="42"/>
      <c r="J101" s="42"/>
      <c r="K101" s="42"/>
    </row>
    <row r="102" spans="4:11" s="40" customFormat="1">
      <c r="D102" s="54"/>
      <c r="E102" s="54"/>
      <c r="F102" s="54"/>
      <c r="G102" s="54"/>
      <c r="H102" s="42"/>
      <c r="I102" s="42"/>
      <c r="J102" s="42"/>
      <c r="K102" s="42"/>
    </row>
    <row r="103" spans="4:11" s="40" customFormat="1">
      <c r="D103" s="54"/>
      <c r="E103" s="54"/>
      <c r="F103" s="54"/>
      <c r="G103" s="54"/>
      <c r="H103" s="42"/>
      <c r="I103" s="42"/>
      <c r="J103" s="42"/>
      <c r="K103" s="42"/>
    </row>
    <row r="104" spans="4:11" s="40" customFormat="1">
      <c r="D104" s="54"/>
      <c r="E104" s="54"/>
      <c r="F104" s="54"/>
      <c r="G104" s="54"/>
      <c r="H104" s="42"/>
      <c r="I104" s="42"/>
      <c r="J104" s="42"/>
      <c r="K104" s="42"/>
    </row>
    <row r="105" spans="4:11" s="40" customFormat="1">
      <c r="D105" s="54"/>
      <c r="E105" s="54"/>
      <c r="F105" s="54"/>
      <c r="G105" s="54"/>
      <c r="H105" s="42"/>
      <c r="I105" s="42"/>
      <c r="J105" s="42"/>
      <c r="K105" s="42"/>
    </row>
    <row r="106" spans="4:11" s="40" customFormat="1">
      <c r="D106" s="54"/>
      <c r="E106" s="54"/>
      <c r="F106" s="54"/>
      <c r="G106" s="54"/>
      <c r="H106" s="42"/>
      <c r="I106" s="42"/>
      <c r="J106" s="42"/>
      <c r="K106" s="42"/>
    </row>
    <row r="107" spans="4:11" s="40" customFormat="1">
      <c r="D107" s="54"/>
      <c r="E107" s="54"/>
      <c r="F107" s="54"/>
      <c r="G107" s="54"/>
      <c r="H107" s="42"/>
      <c r="I107" s="42"/>
      <c r="J107" s="42"/>
      <c r="K107" s="42"/>
    </row>
    <row r="108" spans="4:11" s="40" customFormat="1">
      <c r="D108" s="54"/>
      <c r="E108" s="54"/>
      <c r="F108" s="54"/>
      <c r="G108" s="54"/>
      <c r="H108" s="42"/>
      <c r="I108" s="42"/>
      <c r="J108" s="42"/>
      <c r="K108" s="42"/>
    </row>
    <row r="109" spans="4:11" s="40" customFormat="1">
      <c r="D109" s="54"/>
      <c r="E109" s="54"/>
      <c r="F109" s="54"/>
      <c r="G109" s="54"/>
      <c r="H109" s="42"/>
      <c r="I109" s="42"/>
      <c r="J109" s="42"/>
      <c r="K109" s="42"/>
    </row>
    <row r="110" spans="4:11" s="40" customFormat="1">
      <c r="D110" s="54"/>
      <c r="E110" s="54"/>
      <c r="F110" s="54"/>
      <c r="G110" s="54"/>
      <c r="H110" s="42"/>
      <c r="I110" s="42"/>
      <c r="J110" s="42"/>
      <c r="K110" s="42"/>
    </row>
    <row r="111" spans="4:11" s="40" customFormat="1">
      <c r="D111" s="54"/>
      <c r="E111" s="54"/>
      <c r="F111" s="54"/>
      <c r="G111" s="54"/>
      <c r="H111" s="42"/>
      <c r="I111" s="42"/>
      <c r="J111" s="42"/>
      <c r="K111" s="42"/>
    </row>
    <row r="112" spans="4:11" s="40" customFormat="1">
      <c r="D112" s="54"/>
      <c r="E112" s="54"/>
      <c r="F112" s="54"/>
      <c r="G112" s="54"/>
      <c r="H112" s="42"/>
      <c r="I112" s="42"/>
      <c r="J112" s="42"/>
      <c r="K112" s="42"/>
    </row>
    <row r="113" spans="4:11" s="40" customFormat="1">
      <c r="D113" s="54"/>
      <c r="E113" s="54"/>
      <c r="F113" s="54"/>
      <c r="G113" s="54"/>
      <c r="H113" s="42"/>
      <c r="I113" s="42"/>
      <c r="J113" s="42"/>
      <c r="K113" s="42"/>
    </row>
    <row r="114" spans="4:11" s="40" customFormat="1">
      <c r="D114" s="54"/>
      <c r="E114" s="54"/>
      <c r="F114" s="54"/>
      <c r="G114" s="54"/>
      <c r="H114" s="42"/>
      <c r="I114" s="42"/>
      <c r="J114" s="42"/>
      <c r="K114" s="42"/>
    </row>
    <row r="115" spans="4:11" s="40" customFormat="1">
      <c r="D115" s="54"/>
      <c r="E115" s="54"/>
      <c r="F115" s="54"/>
      <c r="G115" s="54"/>
      <c r="H115" s="42"/>
      <c r="I115" s="42"/>
      <c r="J115" s="42"/>
      <c r="K115" s="42"/>
    </row>
    <row r="116" spans="4:11" s="40" customFormat="1">
      <c r="D116" s="54"/>
      <c r="E116" s="54"/>
      <c r="F116" s="54"/>
      <c r="G116" s="54"/>
      <c r="H116" s="42"/>
      <c r="I116" s="42"/>
      <c r="J116" s="42"/>
      <c r="K116" s="42"/>
    </row>
    <row r="117" spans="4:11" s="40" customFormat="1">
      <c r="D117" s="54"/>
      <c r="E117" s="54"/>
      <c r="F117" s="54"/>
      <c r="G117" s="54"/>
      <c r="H117" s="42"/>
      <c r="I117" s="42"/>
      <c r="J117" s="42"/>
      <c r="K117" s="42"/>
    </row>
    <row r="118" spans="4:11" s="40" customFormat="1">
      <c r="D118" s="54"/>
      <c r="E118" s="54"/>
      <c r="F118" s="54"/>
      <c r="G118" s="54"/>
      <c r="H118" s="42"/>
      <c r="I118" s="42"/>
      <c r="J118" s="42"/>
      <c r="K118" s="42"/>
    </row>
    <row r="119" spans="4:11" s="40" customFormat="1">
      <c r="D119" s="54"/>
      <c r="E119" s="54"/>
      <c r="F119" s="54"/>
      <c r="G119" s="54"/>
      <c r="H119" s="42"/>
      <c r="I119" s="42"/>
      <c r="J119" s="42"/>
      <c r="K119" s="42"/>
    </row>
    <row r="120" spans="4:11" s="40" customFormat="1">
      <c r="D120" s="54"/>
      <c r="E120" s="54"/>
      <c r="F120" s="54"/>
      <c r="G120" s="54"/>
      <c r="H120" s="42"/>
      <c r="I120" s="42"/>
      <c r="J120" s="42"/>
      <c r="K120" s="42"/>
    </row>
    <row r="121" spans="4:11" s="40" customFormat="1">
      <c r="D121" s="54"/>
      <c r="E121" s="54"/>
      <c r="F121" s="54"/>
      <c r="G121" s="54"/>
      <c r="H121" s="42"/>
      <c r="I121" s="42"/>
      <c r="J121" s="42"/>
      <c r="K121" s="42"/>
    </row>
    <row r="122" spans="4:11" s="40" customFormat="1">
      <c r="D122" s="54"/>
      <c r="E122" s="54"/>
      <c r="F122" s="54"/>
      <c r="G122" s="54"/>
      <c r="H122" s="42"/>
      <c r="I122" s="42"/>
      <c r="J122" s="42"/>
      <c r="K122" s="42"/>
    </row>
    <row r="123" spans="4:11" s="40" customFormat="1">
      <c r="D123" s="54"/>
      <c r="E123" s="54"/>
      <c r="F123" s="54"/>
      <c r="G123" s="54"/>
      <c r="H123" s="42"/>
      <c r="I123" s="42"/>
      <c r="J123" s="42"/>
      <c r="K123" s="42"/>
    </row>
    <row r="124" spans="4:11" s="40" customFormat="1">
      <c r="D124" s="54"/>
      <c r="E124" s="54"/>
      <c r="F124" s="54"/>
      <c r="G124" s="54"/>
      <c r="H124" s="42"/>
      <c r="I124" s="42"/>
      <c r="J124" s="42"/>
      <c r="K124" s="42"/>
    </row>
    <row r="125" spans="4:11" s="40" customFormat="1">
      <c r="D125" s="54"/>
      <c r="E125" s="54"/>
      <c r="F125" s="54"/>
      <c r="G125" s="54"/>
      <c r="H125" s="42"/>
      <c r="I125" s="42"/>
      <c r="J125" s="42"/>
      <c r="K125" s="42"/>
    </row>
    <row r="126" spans="4:11" s="40" customFormat="1">
      <c r="D126" s="54"/>
      <c r="E126" s="54"/>
      <c r="F126" s="54"/>
      <c r="G126" s="54"/>
      <c r="H126" s="42"/>
      <c r="I126" s="42"/>
      <c r="J126" s="42"/>
      <c r="K126" s="42"/>
    </row>
    <row r="127" spans="4:11" s="40" customFormat="1">
      <c r="D127" s="54"/>
      <c r="E127" s="54"/>
      <c r="F127" s="54"/>
      <c r="G127" s="54"/>
      <c r="H127" s="42"/>
      <c r="I127" s="42"/>
      <c r="J127" s="42"/>
      <c r="K127" s="42"/>
    </row>
    <row r="128" spans="4:11" s="40" customFormat="1">
      <c r="D128" s="54"/>
      <c r="E128" s="54"/>
      <c r="F128" s="54"/>
      <c r="G128" s="54"/>
      <c r="H128" s="42"/>
      <c r="I128" s="42"/>
      <c r="J128" s="42"/>
      <c r="K128" s="42"/>
    </row>
    <row r="129" spans="4:11" s="40" customFormat="1">
      <c r="D129" s="54"/>
      <c r="E129" s="54"/>
      <c r="F129" s="54"/>
      <c r="G129" s="54"/>
      <c r="H129" s="42"/>
      <c r="I129" s="42"/>
      <c r="J129" s="42"/>
      <c r="K129" s="42"/>
    </row>
    <row r="130" spans="4:11" s="40" customFormat="1">
      <c r="D130" s="54"/>
      <c r="E130" s="54"/>
      <c r="F130" s="54"/>
      <c r="G130" s="54"/>
      <c r="H130" s="42"/>
      <c r="I130" s="42"/>
      <c r="J130" s="42"/>
      <c r="K130" s="42"/>
    </row>
    <row r="131" spans="4:11" s="40" customFormat="1">
      <c r="D131" s="54"/>
      <c r="E131" s="54"/>
      <c r="F131" s="54"/>
      <c r="G131" s="54"/>
      <c r="H131" s="42"/>
      <c r="I131" s="42"/>
      <c r="J131" s="42"/>
      <c r="K131" s="42"/>
    </row>
    <row r="132" spans="4:11" s="40" customFormat="1">
      <c r="D132" s="54"/>
      <c r="E132" s="54"/>
      <c r="F132" s="54"/>
      <c r="G132" s="54"/>
      <c r="H132" s="42"/>
      <c r="I132" s="42"/>
      <c r="J132" s="42"/>
      <c r="K132" s="42"/>
    </row>
    <row r="133" spans="4:11" s="40" customFormat="1">
      <c r="D133" s="54"/>
      <c r="E133" s="54"/>
      <c r="F133" s="54"/>
      <c r="G133" s="54"/>
      <c r="H133" s="42"/>
      <c r="I133" s="42"/>
      <c r="J133" s="42"/>
      <c r="K133" s="42"/>
    </row>
    <row r="134" spans="4:11" s="40" customFormat="1">
      <c r="D134" s="54"/>
      <c r="E134" s="54"/>
      <c r="F134" s="54"/>
      <c r="G134" s="54"/>
      <c r="H134" s="42"/>
      <c r="I134" s="42"/>
      <c r="J134" s="42"/>
      <c r="K134" s="42"/>
    </row>
    <row r="135" spans="4:11" s="40" customFormat="1">
      <c r="D135" s="54"/>
      <c r="E135" s="54"/>
      <c r="F135" s="54"/>
      <c r="G135" s="54"/>
      <c r="H135" s="42"/>
      <c r="I135" s="42"/>
      <c r="J135" s="42"/>
      <c r="K135" s="42"/>
    </row>
    <row r="136" spans="4:11" s="40" customFormat="1">
      <c r="D136" s="54"/>
      <c r="E136" s="54"/>
      <c r="F136" s="54"/>
      <c r="G136" s="54"/>
      <c r="H136" s="42"/>
      <c r="I136" s="42"/>
      <c r="J136" s="42"/>
      <c r="K136" s="42"/>
    </row>
    <row r="137" spans="4:11" s="40" customFormat="1">
      <c r="D137" s="54"/>
      <c r="E137" s="54"/>
      <c r="F137" s="54"/>
      <c r="G137" s="54"/>
      <c r="H137" s="42"/>
      <c r="I137" s="42"/>
      <c r="J137" s="42"/>
      <c r="K137" s="42"/>
    </row>
    <row r="138" spans="4:11" s="40" customFormat="1">
      <c r="D138" s="54"/>
      <c r="E138" s="54"/>
      <c r="F138" s="54"/>
      <c r="G138" s="54"/>
      <c r="H138" s="42"/>
      <c r="I138" s="42"/>
      <c r="J138" s="42"/>
      <c r="K138" s="42"/>
    </row>
    <row r="139" spans="4:11" s="40" customFormat="1">
      <c r="D139" s="54"/>
      <c r="E139" s="54"/>
      <c r="F139" s="54"/>
      <c r="G139" s="54"/>
      <c r="H139" s="42"/>
      <c r="I139" s="42"/>
      <c r="J139" s="42"/>
      <c r="K139" s="42"/>
    </row>
    <row r="140" spans="4:11" s="40" customFormat="1">
      <c r="D140" s="54"/>
      <c r="E140" s="54"/>
      <c r="F140" s="54"/>
      <c r="G140" s="54"/>
      <c r="H140" s="42"/>
      <c r="I140" s="42"/>
      <c r="J140" s="42"/>
      <c r="K140" s="42"/>
    </row>
    <row r="141" spans="4:11" s="40" customFormat="1">
      <c r="D141" s="54"/>
      <c r="E141" s="54"/>
      <c r="F141" s="54"/>
      <c r="G141" s="54"/>
      <c r="H141" s="42"/>
      <c r="I141" s="42"/>
      <c r="J141" s="42"/>
      <c r="K141" s="42"/>
    </row>
    <row r="142" spans="4:11" s="40" customFormat="1">
      <c r="D142" s="54"/>
      <c r="E142" s="54"/>
      <c r="F142" s="54"/>
      <c r="G142" s="54"/>
      <c r="H142" s="42"/>
      <c r="I142" s="42"/>
      <c r="J142" s="42"/>
      <c r="K142" s="42"/>
    </row>
    <row r="143" spans="4:11" s="40" customFormat="1">
      <c r="D143" s="54"/>
      <c r="E143" s="54"/>
      <c r="F143" s="54"/>
      <c r="G143" s="54"/>
      <c r="H143" s="42"/>
      <c r="I143" s="42"/>
      <c r="J143" s="42"/>
      <c r="K143" s="42"/>
    </row>
    <row r="144" spans="4:11" s="40" customFormat="1">
      <c r="D144" s="54"/>
      <c r="E144" s="54"/>
      <c r="F144" s="54"/>
      <c r="G144" s="54"/>
      <c r="H144" s="42"/>
      <c r="I144" s="42"/>
      <c r="J144" s="42"/>
      <c r="K144" s="42"/>
    </row>
    <row r="145" spans="4:11" s="40" customFormat="1">
      <c r="D145" s="54"/>
      <c r="E145" s="54"/>
      <c r="F145" s="54"/>
      <c r="G145" s="54"/>
      <c r="H145" s="42"/>
      <c r="I145" s="42"/>
      <c r="J145" s="42"/>
      <c r="K145" s="42"/>
    </row>
    <row r="146" spans="4:11" s="40" customFormat="1">
      <c r="D146" s="54"/>
      <c r="E146" s="54"/>
      <c r="F146" s="54"/>
      <c r="G146" s="54"/>
      <c r="H146" s="42"/>
      <c r="I146" s="42"/>
      <c r="J146" s="42"/>
      <c r="K146" s="42"/>
    </row>
    <row r="147" spans="4:11" s="40" customFormat="1">
      <c r="D147" s="54"/>
      <c r="E147" s="54"/>
      <c r="F147" s="54"/>
      <c r="G147" s="54"/>
      <c r="H147" s="42"/>
      <c r="I147" s="42"/>
      <c r="J147" s="42"/>
      <c r="K147" s="42"/>
    </row>
    <row r="148" spans="4:11" s="40" customFormat="1">
      <c r="D148" s="54"/>
      <c r="E148" s="54"/>
      <c r="F148" s="54"/>
      <c r="G148" s="54"/>
      <c r="H148" s="42"/>
      <c r="I148" s="42"/>
      <c r="J148" s="42"/>
      <c r="K148" s="42"/>
    </row>
    <row r="149" spans="4:11" s="40" customFormat="1">
      <c r="D149" s="54"/>
      <c r="E149" s="54"/>
      <c r="F149" s="54"/>
      <c r="G149" s="54"/>
      <c r="H149" s="42"/>
      <c r="I149" s="42"/>
      <c r="J149" s="42"/>
      <c r="K149" s="42"/>
    </row>
    <row r="150" spans="4:11" s="40" customFormat="1">
      <c r="D150" s="54"/>
      <c r="E150" s="54"/>
      <c r="F150" s="54"/>
      <c r="G150" s="54"/>
      <c r="H150" s="42"/>
      <c r="I150" s="42"/>
      <c r="J150" s="42"/>
      <c r="K150" s="42"/>
    </row>
    <row r="151" spans="4:11" s="40" customFormat="1">
      <c r="D151" s="54"/>
      <c r="E151" s="54"/>
      <c r="F151" s="54"/>
      <c r="G151" s="54"/>
      <c r="H151" s="42"/>
      <c r="I151" s="42"/>
      <c r="J151" s="42"/>
      <c r="K151" s="42"/>
    </row>
    <row r="152" spans="4:11" s="40" customFormat="1">
      <c r="D152" s="54"/>
      <c r="E152" s="54"/>
      <c r="F152" s="54"/>
      <c r="G152" s="54"/>
      <c r="H152" s="42"/>
      <c r="I152" s="42"/>
      <c r="J152" s="42"/>
      <c r="K152" s="42"/>
    </row>
    <row r="153" spans="4:11" s="40" customFormat="1">
      <c r="D153" s="54"/>
      <c r="E153" s="54"/>
      <c r="F153" s="54"/>
      <c r="G153" s="54"/>
      <c r="H153" s="42"/>
      <c r="I153" s="42"/>
      <c r="J153" s="42"/>
      <c r="K153" s="42"/>
    </row>
    <row r="154" spans="4:11" s="40" customFormat="1">
      <c r="D154" s="54"/>
      <c r="E154" s="54"/>
      <c r="F154" s="54"/>
      <c r="G154" s="54"/>
      <c r="H154" s="42"/>
      <c r="I154" s="42"/>
      <c r="J154" s="42"/>
      <c r="K154" s="42"/>
    </row>
    <row r="155" spans="4:11" s="40" customFormat="1">
      <c r="D155" s="54"/>
      <c r="E155" s="54"/>
      <c r="F155" s="54"/>
      <c r="G155" s="54"/>
      <c r="H155" s="42"/>
      <c r="I155" s="42"/>
      <c r="J155" s="42"/>
      <c r="K155" s="42"/>
    </row>
    <row r="156" spans="4:11" s="40" customFormat="1">
      <c r="D156" s="54"/>
      <c r="E156" s="54"/>
      <c r="F156" s="54"/>
      <c r="G156" s="54"/>
      <c r="H156" s="42"/>
      <c r="I156" s="42"/>
      <c r="J156" s="42"/>
      <c r="K156" s="42"/>
    </row>
    <row r="157" spans="4:11" s="40" customFormat="1">
      <c r="D157" s="54"/>
      <c r="E157" s="54"/>
      <c r="F157" s="54"/>
      <c r="G157" s="54"/>
      <c r="H157" s="42"/>
      <c r="I157" s="42"/>
      <c r="J157" s="42"/>
      <c r="K157" s="42"/>
    </row>
    <row r="158" spans="4:11" s="40" customFormat="1">
      <c r="D158" s="54"/>
      <c r="E158" s="54"/>
      <c r="F158" s="54"/>
      <c r="G158" s="54"/>
      <c r="H158" s="42"/>
      <c r="I158" s="42"/>
      <c r="J158" s="42"/>
      <c r="K158" s="42"/>
    </row>
    <row r="159" spans="4:11" s="40" customFormat="1">
      <c r="D159" s="54"/>
      <c r="E159" s="54"/>
      <c r="F159" s="54"/>
      <c r="G159" s="54"/>
      <c r="H159" s="42"/>
      <c r="I159" s="42"/>
      <c r="J159" s="42"/>
      <c r="K159" s="42"/>
    </row>
    <row r="160" spans="4:11" s="40" customFormat="1">
      <c r="D160" s="54"/>
      <c r="E160" s="54"/>
      <c r="F160" s="54"/>
      <c r="G160" s="54"/>
      <c r="H160" s="42"/>
      <c r="I160" s="42"/>
      <c r="J160" s="42"/>
      <c r="K160" s="42"/>
    </row>
    <row r="161" spans="4:11" s="40" customFormat="1">
      <c r="D161" s="54"/>
      <c r="E161" s="54"/>
      <c r="F161" s="54"/>
      <c r="G161" s="54"/>
      <c r="H161" s="42"/>
      <c r="I161" s="42"/>
      <c r="J161" s="42"/>
      <c r="K161" s="42"/>
    </row>
    <row r="162" spans="4:11" s="40" customFormat="1">
      <c r="D162" s="54"/>
      <c r="E162" s="54"/>
      <c r="F162" s="54"/>
      <c r="G162" s="54"/>
      <c r="H162" s="42"/>
      <c r="I162" s="42"/>
      <c r="J162" s="42"/>
      <c r="K162" s="42"/>
    </row>
    <row r="163" spans="4:11" s="40" customFormat="1">
      <c r="D163" s="54"/>
      <c r="E163" s="54"/>
      <c r="F163" s="54"/>
      <c r="G163" s="54"/>
      <c r="H163" s="42"/>
      <c r="I163" s="42"/>
      <c r="J163" s="42"/>
      <c r="K163" s="42"/>
    </row>
    <row r="164" spans="4:11" s="40" customFormat="1">
      <c r="D164" s="54"/>
      <c r="E164" s="54"/>
      <c r="F164" s="54"/>
      <c r="G164" s="54"/>
      <c r="H164" s="42"/>
      <c r="I164" s="42"/>
      <c r="J164" s="42"/>
      <c r="K164" s="42"/>
    </row>
    <row r="165" spans="4:11" s="40" customFormat="1">
      <c r="D165" s="54"/>
      <c r="E165" s="54"/>
      <c r="F165" s="54"/>
      <c r="G165" s="54"/>
      <c r="H165" s="42"/>
      <c r="I165" s="42"/>
      <c r="J165" s="42"/>
      <c r="K165" s="42"/>
    </row>
    <row r="166" spans="4:11" s="40" customFormat="1">
      <c r="D166" s="54"/>
      <c r="E166" s="54"/>
      <c r="F166" s="54"/>
      <c r="G166" s="54"/>
      <c r="H166" s="42"/>
      <c r="I166" s="42"/>
      <c r="J166" s="42"/>
      <c r="K166" s="42"/>
    </row>
    <row r="167" spans="4:11" s="40" customFormat="1">
      <c r="D167" s="54"/>
      <c r="E167" s="54"/>
      <c r="F167" s="54"/>
      <c r="G167" s="54"/>
      <c r="H167" s="42"/>
      <c r="I167" s="42"/>
      <c r="J167" s="42"/>
      <c r="K167" s="42"/>
    </row>
    <row r="168" spans="4:11" s="40" customFormat="1">
      <c r="D168" s="54"/>
      <c r="E168" s="54"/>
      <c r="F168" s="54"/>
      <c r="G168" s="54"/>
      <c r="H168" s="42"/>
      <c r="I168" s="42"/>
      <c r="J168" s="42"/>
      <c r="K168" s="42"/>
    </row>
    <row r="169" spans="4:11" s="40" customFormat="1">
      <c r="D169" s="54"/>
      <c r="E169" s="54"/>
      <c r="F169" s="54"/>
      <c r="G169" s="54"/>
      <c r="H169" s="42"/>
      <c r="I169" s="42"/>
      <c r="J169" s="42"/>
      <c r="K169" s="42"/>
    </row>
    <row r="170" spans="4:11" s="40" customFormat="1">
      <c r="D170" s="54"/>
      <c r="E170" s="54"/>
      <c r="F170" s="54"/>
      <c r="G170" s="54"/>
      <c r="H170" s="42"/>
      <c r="I170" s="42"/>
      <c r="J170" s="42"/>
      <c r="K170" s="42"/>
    </row>
    <row r="171" spans="4:11" s="40" customFormat="1">
      <c r="D171" s="54"/>
      <c r="E171" s="54"/>
      <c r="F171" s="54"/>
      <c r="G171" s="54"/>
      <c r="H171" s="42"/>
      <c r="I171" s="42"/>
      <c r="J171" s="42"/>
      <c r="K171" s="42"/>
    </row>
    <row r="172" spans="4:11" s="40" customFormat="1">
      <c r="D172" s="54"/>
      <c r="E172" s="54"/>
      <c r="F172" s="54"/>
      <c r="G172" s="54"/>
      <c r="H172" s="42"/>
      <c r="I172" s="42"/>
      <c r="J172" s="42"/>
      <c r="K172" s="42"/>
    </row>
    <row r="173" spans="4:11" s="40" customFormat="1">
      <c r="D173" s="54"/>
      <c r="E173" s="54"/>
      <c r="F173" s="54"/>
      <c r="G173" s="54"/>
      <c r="H173" s="42"/>
      <c r="I173" s="42"/>
      <c r="J173" s="42"/>
      <c r="K173" s="42"/>
    </row>
    <row r="174" spans="4:11" s="40" customFormat="1">
      <c r="D174" s="54"/>
      <c r="E174" s="54"/>
      <c r="F174" s="54"/>
      <c r="G174" s="54"/>
      <c r="H174" s="42"/>
      <c r="I174" s="42"/>
      <c r="J174" s="42"/>
      <c r="K174" s="42"/>
    </row>
    <row r="175" spans="4:11" s="40" customFormat="1">
      <c r="D175" s="54"/>
      <c r="E175" s="54"/>
      <c r="F175" s="54"/>
      <c r="G175" s="54"/>
      <c r="H175" s="42"/>
      <c r="I175" s="42"/>
      <c r="J175" s="42"/>
      <c r="K175" s="42"/>
    </row>
    <row r="176" spans="4:11" s="40" customFormat="1">
      <c r="D176" s="54"/>
      <c r="E176" s="54"/>
      <c r="F176" s="54"/>
      <c r="G176" s="54"/>
      <c r="H176" s="42"/>
      <c r="I176" s="42"/>
      <c r="J176" s="42"/>
      <c r="K176" s="42"/>
    </row>
    <row r="177" spans="4:11" s="40" customFormat="1">
      <c r="D177" s="54"/>
      <c r="E177" s="54"/>
      <c r="F177" s="54"/>
      <c r="G177" s="54"/>
      <c r="H177" s="42"/>
      <c r="I177" s="42"/>
      <c r="J177" s="42"/>
      <c r="K177" s="42"/>
    </row>
    <row r="178" spans="4:11" s="40" customFormat="1">
      <c r="D178" s="54"/>
      <c r="E178" s="54"/>
      <c r="F178" s="54"/>
      <c r="G178" s="54"/>
      <c r="H178" s="42"/>
      <c r="I178" s="42"/>
      <c r="J178" s="42"/>
      <c r="K178" s="42"/>
    </row>
    <row r="179" spans="4:11" s="40" customFormat="1">
      <c r="D179" s="54"/>
      <c r="E179" s="54"/>
      <c r="F179" s="54"/>
      <c r="G179" s="54"/>
      <c r="H179" s="42"/>
      <c r="I179" s="42"/>
      <c r="J179" s="42"/>
      <c r="K179" s="42"/>
    </row>
    <row r="180" spans="4:11" s="40" customFormat="1">
      <c r="D180" s="54"/>
      <c r="E180" s="54"/>
      <c r="F180" s="54"/>
      <c r="G180" s="54"/>
      <c r="H180" s="42"/>
      <c r="I180" s="42"/>
      <c r="J180" s="42"/>
      <c r="K180" s="42"/>
    </row>
    <row r="181" spans="4:11" s="40" customFormat="1">
      <c r="D181" s="54"/>
      <c r="E181" s="54"/>
      <c r="F181" s="54"/>
      <c r="G181" s="54"/>
      <c r="H181" s="42"/>
      <c r="I181" s="42"/>
      <c r="J181" s="42"/>
      <c r="K181" s="42"/>
    </row>
    <row r="182" spans="4:11" s="40" customFormat="1">
      <c r="D182" s="54"/>
      <c r="E182" s="54"/>
      <c r="F182" s="54"/>
      <c r="G182" s="54"/>
      <c r="H182" s="42"/>
      <c r="I182" s="42"/>
      <c r="J182" s="42"/>
      <c r="K182" s="42"/>
    </row>
    <row r="183" spans="4:11" s="40" customFormat="1">
      <c r="D183" s="54"/>
      <c r="E183" s="54"/>
      <c r="F183" s="54"/>
      <c r="G183" s="54"/>
      <c r="H183" s="42"/>
      <c r="I183" s="42"/>
      <c r="J183" s="42"/>
      <c r="K183" s="42"/>
    </row>
    <row r="184" spans="4:11" s="40" customFormat="1">
      <c r="D184" s="54"/>
      <c r="E184" s="54"/>
      <c r="F184" s="54"/>
      <c r="G184" s="54"/>
      <c r="H184" s="42"/>
      <c r="I184" s="42"/>
      <c r="J184" s="42"/>
      <c r="K184" s="42"/>
    </row>
    <row r="185" spans="4:11" s="40" customFormat="1">
      <c r="D185" s="54"/>
      <c r="E185" s="54"/>
      <c r="F185" s="54"/>
      <c r="G185" s="54"/>
      <c r="H185" s="42"/>
      <c r="I185" s="42"/>
      <c r="J185" s="42"/>
      <c r="K185" s="42"/>
    </row>
    <row r="186" spans="4:11" s="40" customFormat="1">
      <c r="D186" s="54"/>
      <c r="E186" s="54"/>
      <c r="F186" s="54"/>
      <c r="G186" s="54"/>
      <c r="H186" s="42"/>
      <c r="I186" s="42"/>
      <c r="J186" s="42"/>
      <c r="K186" s="42"/>
    </row>
    <row r="187" spans="4:11" s="40" customFormat="1">
      <c r="D187" s="54"/>
      <c r="E187" s="54"/>
      <c r="F187" s="54"/>
      <c r="G187" s="54"/>
      <c r="H187" s="42"/>
      <c r="I187" s="42"/>
      <c r="J187" s="42"/>
      <c r="K187" s="42"/>
    </row>
    <row r="188" spans="4:11" s="40" customFormat="1">
      <c r="D188" s="54"/>
      <c r="E188" s="54"/>
      <c r="F188" s="54"/>
      <c r="G188" s="54"/>
      <c r="H188" s="42"/>
      <c r="I188" s="42"/>
      <c r="J188" s="42"/>
      <c r="K188" s="42"/>
    </row>
    <row r="189" spans="4:11" s="40" customFormat="1">
      <c r="D189" s="54"/>
      <c r="E189" s="54"/>
      <c r="F189" s="54"/>
      <c r="G189" s="54"/>
      <c r="H189" s="42"/>
      <c r="I189" s="42"/>
      <c r="J189" s="42"/>
      <c r="K189" s="42"/>
    </row>
    <row r="190" spans="4:11" s="40" customFormat="1">
      <c r="D190" s="54"/>
      <c r="E190" s="54"/>
      <c r="F190" s="54"/>
      <c r="G190" s="54"/>
      <c r="H190" s="42"/>
      <c r="I190" s="42"/>
      <c r="J190" s="42"/>
      <c r="K190" s="42"/>
    </row>
    <row r="191" spans="4:11" s="40" customFormat="1">
      <c r="D191" s="54"/>
      <c r="E191" s="54"/>
      <c r="F191" s="54"/>
      <c r="G191" s="54"/>
      <c r="H191" s="42"/>
      <c r="I191" s="42"/>
      <c r="J191" s="42"/>
      <c r="K191" s="42"/>
    </row>
    <row r="192" spans="4:11" s="40" customFormat="1">
      <c r="D192" s="54"/>
      <c r="E192" s="54"/>
      <c r="F192" s="54"/>
      <c r="G192" s="54"/>
      <c r="H192" s="42"/>
      <c r="I192" s="42"/>
      <c r="J192" s="42"/>
      <c r="K192" s="42"/>
    </row>
    <row r="193" spans="4:11" s="40" customFormat="1">
      <c r="D193" s="54"/>
      <c r="E193" s="54"/>
      <c r="F193" s="54"/>
      <c r="G193" s="54"/>
      <c r="H193" s="42"/>
      <c r="I193" s="42"/>
      <c r="J193" s="42"/>
      <c r="K193" s="42"/>
    </row>
    <row r="194" spans="4:11" s="40" customFormat="1">
      <c r="D194" s="54"/>
      <c r="E194" s="54"/>
      <c r="F194" s="54"/>
      <c r="G194" s="54"/>
      <c r="H194" s="42"/>
      <c r="I194" s="42"/>
      <c r="J194" s="42"/>
      <c r="K194" s="42"/>
    </row>
    <row r="195" spans="4:11" s="40" customFormat="1">
      <c r="D195" s="54"/>
      <c r="E195" s="54"/>
      <c r="F195" s="54"/>
      <c r="G195" s="54"/>
      <c r="H195" s="42"/>
      <c r="I195" s="42"/>
      <c r="J195" s="42"/>
      <c r="K195" s="42"/>
    </row>
    <row r="196" spans="4:11" s="40" customFormat="1">
      <c r="D196" s="54"/>
      <c r="E196" s="54"/>
      <c r="F196" s="54"/>
      <c r="G196" s="54"/>
      <c r="H196" s="42"/>
      <c r="I196" s="42"/>
      <c r="J196" s="42"/>
      <c r="K196" s="42"/>
    </row>
    <row r="197" spans="4:11" s="40" customFormat="1">
      <c r="D197" s="54"/>
      <c r="E197" s="54"/>
      <c r="F197" s="54"/>
      <c r="G197" s="54"/>
      <c r="H197" s="42"/>
      <c r="I197" s="42"/>
      <c r="J197" s="42"/>
      <c r="K197" s="42"/>
    </row>
    <row r="198" spans="4:11" s="40" customFormat="1">
      <c r="D198" s="54"/>
      <c r="E198" s="54"/>
      <c r="F198" s="54"/>
      <c r="G198" s="54"/>
      <c r="H198" s="42"/>
      <c r="I198" s="42"/>
      <c r="J198" s="42"/>
      <c r="K198" s="42"/>
    </row>
    <row r="199" spans="4:11" s="40" customFormat="1">
      <c r="D199" s="54"/>
      <c r="E199" s="54"/>
      <c r="F199" s="54"/>
      <c r="G199" s="54"/>
      <c r="H199" s="42"/>
      <c r="I199" s="42"/>
      <c r="J199" s="42"/>
      <c r="K199" s="42"/>
    </row>
    <row r="200" spans="4:11" s="40" customFormat="1">
      <c r="D200" s="54"/>
      <c r="E200" s="54"/>
      <c r="F200" s="54"/>
      <c r="G200" s="54"/>
      <c r="H200" s="42"/>
      <c r="I200" s="42"/>
      <c r="J200" s="42"/>
      <c r="K200" s="42"/>
    </row>
    <row r="201" spans="4:11" s="40" customFormat="1">
      <c r="D201" s="54"/>
      <c r="E201" s="54"/>
      <c r="F201" s="54"/>
      <c r="G201" s="54"/>
      <c r="H201" s="42"/>
      <c r="I201" s="42"/>
      <c r="J201" s="42"/>
      <c r="K201" s="42"/>
    </row>
    <row r="202" spans="4:11" s="40" customFormat="1">
      <c r="D202" s="54"/>
      <c r="E202" s="54"/>
      <c r="F202" s="54"/>
      <c r="G202" s="54"/>
      <c r="H202" s="42"/>
      <c r="I202" s="42"/>
      <c r="J202" s="42"/>
      <c r="K202" s="42"/>
    </row>
    <row r="203" spans="4:11" s="40" customFormat="1">
      <c r="D203" s="54"/>
      <c r="E203" s="54"/>
      <c r="F203" s="54"/>
      <c r="G203" s="54"/>
      <c r="H203" s="42"/>
      <c r="I203" s="42"/>
      <c r="J203" s="42"/>
      <c r="K203" s="42"/>
    </row>
    <row r="204" spans="4:11" s="40" customFormat="1">
      <c r="D204" s="54"/>
      <c r="E204" s="54"/>
      <c r="F204" s="54"/>
      <c r="G204" s="54"/>
      <c r="H204" s="42"/>
      <c r="I204" s="42"/>
      <c r="J204" s="42"/>
      <c r="K204" s="42"/>
    </row>
    <row r="205" spans="4:11" s="40" customFormat="1">
      <c r="D205" s="54"/>
      <c r="E205" s="54"/>
      <c r="F205" s="54"/>
      <c r="G205" s="54"/>
      <c r="H205" s="42"/>
      <c r="I205" s="42"/>
      <c r="J205" s="42"/>
      <c r="K205" s="42"/>
    </row>
    <row r="206" spans="4:11" s="40" customFormat="1">
      <c r="D206" s="54"/>
      <c r="E206" s="54"/>
      <c r="F206" s="54"/>
      <c r="G206" s="54"/>
      <c r="H206" s="42"/>
      <c r="I206" s="42"/>
      <c r="J206" s="42"/>
      <c r="K206" s="42"/>
    </row>
    <row r="207" spans="4:11" s="40" customFormat="1">
      <c r="D207" s="54"/>
      <c r="E207" s="54"/>
      <c r="F207" s="54"/>
      <c r="G207" s="54"/>
      <c r="H207" s="42"/>
      <c r="I207" s="42"/>
      <c r="J207" s="42"/>
      <c r="K207" s="42"/>
    </row>
    <row r="208" spans="4:11" s="40" customFormat="1">
      <c r="D208" s="54"/>
      <c r="E208" s="54"/>
      <c r="F208" s="54"/>
      <c r="G208" s="54"/>
      <c r="H208" s="42"/>
      <c r="I208" s="42"/>
      <c r="J208" s="42"/>
      <c r="K208" s="42"/>
    </row>
    <row r="209" spans="4:11" s="40" customFormat="1">
      <c r="D209" s="54"/>
      <c r="E209" s="54"/>
      <c r="F209" s="54"/>
      <c r="G209" s="54"/>
      <c r="H209" s="42"/>
      <c r="I209" s="42"/>
      <c r="J209" s="42"/>
      <c r="K209" s="42"/>
    </row>
    <row r="210" spans="4:11" s="40" customFormat="1">
      <c r="D210" s="54"/>
      <c r="E210" s="54"/>
      <c r="F210" s="54"/>
      <c r="G210" s="54"/>
      <c r="H210" s="42"/>
      <c r="I210" s="42"/>
      <c r="J210" s="42"/>
      <c r="K210" s="42"/>
    </row>
    <row r="211" spans="4:11" s="40" customFormat="1">
      <c r="D211" s="54"/>
      <c r="E211" s="54"/>
      <c r="F211" s="54"/>
      <c r="G211" s="54"/>
      <c r="H211" s="42"/>
      <c r="I211" s="42"/>
      <c r="J211" s="42"/>
      <c r="K211" s="42"/>
    </row>
    <row r="212" spans="4:11" s="40" customFormat="1">
      <c r="D212" s="54"/>
      <c r="E212" s="54"/>
      <c r="F212" s="54"/>
      <c r="G212" s="54"/>
      <c r="H212" s="42"/>
      <c r="I212" s="42"/>
      <c r="J212" s="42"/>
      <c r="K212" s="42"/>
    </row>
    <row r="213" spans="4:11" s="40" customFormat="1">
      <c r="D213" s="54"/>
      <c r="E213" s="54"/>
      <c r="F213" s="54"/>
      <c r="G213" s="54"/>
      <c r="H213" s="42"/>
      <c r="I213" s="42"/>
      <c r="J213" s="42"/>
      <c r="K213" s="42"/>
    </row>
    <row r="214" spans="4:11" s="40" customFormat="1">
      <c r="D214" s="54"/>
      <c r="E214" s="54"/>
      <c r="F214" s="54"/>
      <c r="G214" s="54"/>
      <c r="H214" s="42"/>
      <c r="I214" s="42"/>
      <c r="J214" s="42"/>
      <c r="K214" s="42"/>
    </row>
    <row r="215" spans="4:11" s="40" customFormat="1">
      <c r="D215" s="54"/>
      <c r="E215" s="54"/>
      <c r="F215" s="54"/>
      <c r="G215" s="54"/>
      <c r="H215" s="42"/>
      <c r="I215" s="42"/>
      <c r="J215" s="42"/>
      <c r="K215" s="42"/>
    </row>
    <row r="216" spans="4:11" s="40" customFormat="1">
      <c r="D216" s="54"/>
      <c r="E216" s="54"/>
      <c r="F216" s="54"/>
      <c r="G216" s="54"/>
      <c r="H216" s="42"/>
      <c r="I216" s="42"/>
      <c r="J216" s="42"/>
      <c r="K216" s="42"/>
    </row>
    <row r="217" spans="4:11" s="40" customFormat="1">
      <c r="D217" s="54"/>
      <c r="E217" s="54"/>
      <c r="F217" s="54"/>
      <c r="G217" s="54"/>
      <c r="H217" s="42"/>
      <c r="I217" s="42"/>
      <c r="J217" s="42"/>
      <c r="K217" s="42"/>
    </row>
    <row r="218" spans="4:11" s="40" customFormat="1">
      <c r="D218" s="54"/>
      <c r="E218" s="54"/>
      <c r="F218" s="54"/>
      <c r="G218" s="54"/>
      <c r="H218" s="42"/>
      <c r="I218" s="42"/>
      <c r="J218" s="42"/>
      <c r="K218" s="42"/>
    </row>
    <row r="219" spans="4:11" s="40" customFormat="1">
      <c r="D219" s="54"/>
      <c r="E219" s="54"/>
      <c r="F219" s="54"/>
      <c r="G219" s="54"/>
      <c r="H219" s="42"/>
      <c r="I219" s="42"/>
      <c r="J219" s="42"/>
      <c r="K219" s="42"/>
    </row>
    <row r="220" spans="4:11" s="40" customFormat="1">
      <c r="D220" s="54"/>
      <c r="E220" s="54"/>
      <c r="F220" s="54"/>
      <c r="G220" s="54"/>
      <c r="H220" s="42"/>
      <c r="I220" s="42"/>
      <c r="J220" s="42"/>
      <c r="K220" s="42"/>
    </row>
    <row r="221" spans="4:11" s="40" customFormat="1">
      <c r="D221" s="54"/>
      <c r="E221" s="54"/>
      <c r="F221" s="54"/>
      <c r="G221" s="54"/>
      <c r="H221" s="42"/>
      <c r="I221" s="42"/>
      <c r="J221" s="42"/>
      <c r="K221" s="42"/>
    </row>
    <row r="222" spans="4:11" s="40" customFormat="1">
      <c r="D222" s="54"/>
      <c r="E222" s="54"/>
      <c r="F222" s="54"/>
      <c r="G222" s="54"/>
      <c r="H222" s="42"/>
      <c r="I222" s="42"/>
      <c r="J222" s="42"/>
      <c r="K222" s="42"/>
    </row>
    <row r="223" spans="4:11" s="40" customFormat="1">
      <c r="D223" s="54"/>
      <c r="E223" s="54"/>
      <c r="F223" s="54"/>
      <c r="G223" s="54"/>
      <c r="H223" s="42"/>
      <c r="I223" s="42"/>
      <c r="J223" s="42"/>
      <c r="K223" s="42"/>
    </row>
    <row r="224" spans="4:11" s="40" customFormat="1">
      <c r="D224" s="54"/>
      <c r="E224" s="54"/>
      <c r="F224" s="54"/>
      <c r="G224" s="54"/>
      <c r="H224" s="42"/>
      <c r="I224" s="42"/>
      <c r="J224" s="42"/>
      <c r="K224" s="42"/>
    </row>
    <row r="225" spans="4:11" s="40" customFormat="1">
      <c r="D225" s="54"/>
      <c r="E225" s="54"/>
      <c r="F225" s="54"/>
      <c r="G225" s="54"/>
      <c r="H225" s="42"/>
      <c r="I225" s="42"/>
      <c r="J225" s="42"/>
      <c r="K225" s="42"/>
    </row>
    <row r="226" spans="4:11" s="40" customFormat="1">
      <c r="D226" s="54"/>
      <c r="E226" s="54"/>
      <c r="F226" s="54"/>
      <c r="G226" s="54"/>
      <c r="H226" s="42"/>
      <c r="I226" s="42"/>
      <c r="J226" s="42"/>
      <c r="K226" s="42"/>
    </row>
    <row r="227" spans="4:11" s="40" customFormat="1">
      <c r="D227" s="54"/>
      <c r="E227" s="54"/>
      <c r="F227" s="54"/>
      <c r="G227" s="54"/>
      <c r="H227" s="42"/>
      <c r="I227" s="42"/>
      <c r="J227" s="42"/>
      <c r="K227" s="42"/>
    </row>
    <row r="228" spans="4:11" s="40" customFormat="1">
      <c r="D228" s="54"/>
      <c r="E228" s="54"/>
      <c r="F228" s="54"/>
      <c r="G228" s="54"/>
      <c r="H228" s="42"/>
      <c r="I228" s="42"/>
      <c r="J228" s="42"/>
      <c r="K228" s="42"/>
    </row>
    <row r="229" spans="4:11" s="40" customFormat="1">
      <c r="D229" s="54"/>
      <c r="E229" s="54"/>
      <c r="F229" s="54"/>
      <c r="G229" s="54"/>
      <c r="H229" s="42"/>
      <c r="I229" s="42"/>
      <c r="J229" s="42"/>
      <c r="K229" s="42"/>
    </row>
    <row r="230" spans="4:11" s="40" customFormat="1">
      <c r="D230" s="54"/>
      <c r="E230" s="54"/>
      <c r="F230" s="54"/>
      <c r="G230" s="54"/>
      <c r="H230" s="42"/>
      <c r="I230" s="42"/>
      <c r="J230" s="42"/>
      <c r="K230" s="42"/>
    </row>
    <row r="231" spans="4:11" s="40" customFormat="1">
      <c r="D231" s="54"/>
      <c r="E231" s="54"/>
      <c r="F231" s="54"/>
      <c r="G231" s="54"/>
      <c r="H231" s="42"/>
      <c r="I231" s="42"/>
      <c r="J231" s="42"/>
      <c r="K231" s="42"/>
    </row>
    <row r="232" spans="4:11" s="40" customFormat="1">
      <c r="D232" s="54"/>
      <c r="E232" s="54"/>
      <c r="F232" s="54"/>
      <c r="G232" s="54"/>
      <c r="H232" s="42"/>
      <c r="I232" s="42"/>
      <c r="J232" s="42"/>
      <c r="K232" s="42"/>
    </row>
    <row r="233" spans="4:11" s="40" customFormat="1">
      <c r="D233" s="54"/>
      <c r="E233" s="54"/>
      <c r="F233" s="54"/>
      <c r="G233" s="54"/>
      <c r="H233" s="42"/>
      <c r="I233" s="42"/>
      <c r="J233" s="42"/>
      <c r="K233" s="42"/>
    </row>
    <row r="234" spans="4:11" s="40" customFormat="1">
      <c r="D234" s="54"/>
      <c r="E234" s="54"/>
      <c r="F234" s="54"/>
      <c r="G234" s="54"/>
      <c r="H234" s="42"/>
      <c r="I234" s="42"/>
      <c r="J234" s="42"/>
      <c r="K234" s="42"/>
    </row>
    <row r="235" spans="4:11" s="40" customFormat="1">
      <c r="D235" s="54"/>
      <c r="E235" s="54"/>
      <c r="F235" s="54"/>
      <c r="G235" s="54"/>
      <c r="H235" s="42"/>
      <c r="I235" s="42"/>
      <c r="J235" s="42"/>
      <c r="K235" s="42"/>
    </row>
    <row r="236" spans="4:11" s="40" customFormat="1">
      <c r="D236" s="54"/>
      <c r="E236" s="54"/>
      <c r="F236" s="54"/>
      <c r="G236" s="54"/>
      <c r="H236" s="42"/>
      <c r="I236" s="42"/>
      <c r="J236" s="42"/>
      <c r="K236" s="42"/>
    </row>
    <row r="237" spans="4:11" s="40" customFormat="1">
      <c r="D237" s="54"/>
      <c r="E237" s="54"/>
      <c r="F237" s="54"/>
      <c r="G237" s="54"/>
      <c r="H237" s="42"/>
      <c r="I237" s="42"/>
      <c r="J237" s="42"/>
      <c r="K237" s="42"/>
    </row>
    <row r="238" spans="4:11" s="40" customFormat="1">
      <c r="D238" s="54"/>
      <c r="E238" s="54"/>
      <c r="F238" s="54"/>
      <c r="G238" s="54"/>
      <c r="H238" s="42"/>
      <c r="I238" s="42"/>
      <c r="J238" s="42"/>
      <c r="K238" s="42"/>
    </row>
    <row r="239" spans="4:11" s="40" customFormat="1">
      <c r="D239" s="54"/>
      <c r="E239" s="54"/>
      <c r="F239" s="54"/>
      <c r="G239" s="54"/>
      <c r="H239" s="42"/>
      <c r="I239" s="42"/>
      <c r="J239" s="42"/>
      <c r="K239" s="42"/>
    </row>
    <row r="240" spans="4:11" s="40" customFormat="1">
      <c r="D240" s="54"/>
      <c r="E240" s="54"/>
      <c r="F240" s="54"/>
      <c r="G240" s="54"/>
      <c r="H240" s="42"/>
      <c r="I240" s="42"/>
      <c r="J240" s="42"/>
      <c r="K240" s="42"/>
    </row>
    <row r="241" spans="4:11" s="40" customFormat="1">
      <c r="D241" s="54"/>
      <c r="E241" s="54"/>
      <c r="F241" s="54"/>
      <c r="G241" s="54"/>
      <c r="H241" s="42"/>
      <c r="I241" s="42"/>
      <c r="J241" s="42"/>
      <c r="K241" s="42"/>
    </row>
    <row r="242" spans="4:11" s="40" customFormat="1">
      <c r="D242" s="54"/>
      <c r="E242" s="54"/>
      <c r="F242" s="54"/>
      <c r="G242" s="54"/>
      <c r="H242" s="42"/>
      <c r="I242" s="42"/>
      <c r="J242" s="42"/>
      <c r="K242" s="42"/>
    </row>
    <row r="243" spans="4:11" s="40" customFormat="1">
      <c r="D243" s="54"/>
      <c r="E243" s="54"/>
      <c r="F243" s="54"/>
      <c r="G243" s="54"/>
      <c r="H243" s="42"/>
      <c r="I243" s="42"/>
      <c r="J243" s="42"/>
      <c r="K243" s="42"/>
    </row>
    <row r="244" spans="4:11" s="40" customFormat="1">
      <c r="D244" s="54"/>
      <c r="E244" s="54"/>
      <c r="F244" s="54"/>
      <c r="G244" s="54"/>
      <c r="H244" s="42"/>
      <c r="I244" s="42"/>
      <c r="J244" s="42"/>
      <c r="K244" s="42"/>
    </row>
    <row r="245" spans="4:11" s="40" customFormat="1">
      <c r="D245" s="54"/>
      <c r="E245" s="54"/>
      <c r="F245" s="54"/>
      <c r="G245" s="54"/>
      <c r="H245" s="42"/>
      <c r="I245" s="42"/>
      <c r="J245" s="42"/>
      <c r="K245" s="42"/>
    </row>
    <row r="246" spans="4:11" s="40" customFormat="1">
      <c r="D246" s="54"/>
      <c r="E246" s="54"/>
      <c r="F246" s="54"/>
      <c r="G246" s="54"/>
      <c r="H246" s="42"/>
      <c r="I246" s="42"/>
      <c r="J246" s="42"/>
      <c r="K246" s="42"/>
    </row>
    <row r="247" spans="4:11" s="40" customFormat="1">
      <c r="D247" s="54"/>
      <c r="E247" s="54"/>
      <c r="F247" s="54"/>
      <c r="G247" s="54"/>
      <c r="H247" s="42"/>
      <c r="I247" s="42"/>
      <c r="J247" s="42"/>
      <c r="K247" s="42"/>
    </row>
    <row r="248" spans="4:11" s="40" customFormat="1">
      <c r="D248" s="54"/>
      <c r="E248" s="54"/>
      <c r="F248" s="54"/>
      <c r="G248" s="54"/>
      <c r="H248" s="42"/>
      <c r="I248" s="42"/>
      <c r="J248" s="42"/>
      <c r="K248" s="42"/>
    </row>
    <row r="249" spans="4:11" s="40" customFormat="1">
      <c r="D249" s="54"/>
      <c r="E249" s="54"/>
      <c r="F249" s="54"/>
      <c r="G249" s="54"/>
      <c r="H249" s="42"/>
      <c r="I249" s="42"/>
      <c r="J249" s="42"/>
      <c r="K249" s="42"/>
    </row>
    <row r="250" spans="4:11" s="40" customFormat="1">
      <c r="D250" s="54"/>
      <c r="E250" s="54"/>
      <c r="F250" s="54"/>
      <c r="G250" s="54"/>
      <c r="H250" s="42"/>
      <c r="I250" s="42"/>
      <c r="J250" s="42"/>
      <c r="K250" s="42"/>
    </row>
    <row r="251" spans="4:11" s="40" customFormat="1">
      <c r="D251" s="54"/>
      <c r="E251" s="54"/>
      <c r="F251" s="54"/>
      <c r="G251" s="54"/>
      <c r="H251" s="42"/>
      <c r="I251" s="42"/>
      <c r="J251" s="42"/>
      <c r="K251" s="42"/>
    </row>
    <row r="252" spans="4:11" s="40" customFormat="1">
      <c r="D252" s="54"/>
      <c r="E252" s="54"/>
      <c r="F252" s="54"/>
      <c r="G252" s="54"/>
      <c r="H252" s="42"/>
      <c r="I252" s="42"/>
      <c r="J252" s="42"/>
      <c r="K252" s="42"/>
    </row>
    <row r="253" spans="4:11" s="40" customFormat="1">
      <c r="D253" s="54"/>
      <c r="E253" s="54"/>
      <c r="F253" s="54"/>
      <c r="G253" s="54"/>
      <c r="H253" s="42"/>
      <c r="I253" s="42"/>
      <c r="J253" s="42"/>
      <c r="K253" s="42"/>
    </row>
    <row r="254" spans="4:11" s="40" customFormat="1">
      <c r="D254" s="54"/>
      <c r="E254" s="54"/>
      <c r="F254" s="54"/>
      <c r="G254" s="54"/>
      <c r="H254" s="42"/>
      <c r="I254" s="42"/>
      <c r="J254" s="42"/>
      <c r="K254" s="42"/>
    </row>
    <row r="255" spans="4:11" s="40" customFormat="1">
      <c r="D255" s="54"/>
      <c r="E255" s="54"/>
      <c r="F255" s="54"/>
      <c r="G255" s="54"/>
      <c r="H255" s="42"/>
      <c r="I255" s="42"/>
      <c r="J255" s="42"/>
      <c r="K255" s="42"/>
    </row>
    <row r="256" spans="4:11" s="40" customFormat="1">
      <c r="D256" s="54"/>
      <c r="E256" s="54"/>
      <c r="F256" s="54"/>
      <c r="G256" s="54"/>
      <c r="H256" s="42"/>
      <c r="I256" s="42"/>
      <c r="J256" s="42"/>
      <c r="K256" s="42"/>
    </row>
    <row r="257" spans="4:11" s="40" customFormat="1">
      <c r="D257" s="54"/>
      <c r="E257" s="54"/>
      <c r="F257" s="54"/>
      <c r="G257" s="54"/>
      <c r="H257" s="42"/>
      <c r="I257" s="42"/>
      <c r="J257" s="42"/>
      <c r="K257" s="42"/>
    </row>
    <row r="258" spans="4:11" s="40" customFormat="1">
      <c r="D258" s="54"/>
      <c r="E258" s="54"/>
      <c r="F258" s="54"/>
      <c r="G258" s="54"/>
      <c r="H258" s="42"/>
      <c r="I258" s="42"/>
      <c r="J258" s="42"/>
      <c r="K258" s="42"/>
    </row>
    <row r="259" spans="4:11" s="40" customFormat="1">
      <c r="D259" s="54"/>
      <c r="E259" s="54"/>
      <c r="F259" s="54"/>
      <c r="G259" s="54"/>
      <c r="H259" s="42"/>
      <c r="I259" s="42"/>
      <c r="J259" s="42"/>
      <c r="K259" s="42"/>
    </row>
    <row r="260" spans="4:11" s="40" customFormat="1">
      <c r="D260" s="54"/>
      <c r="E260" s="54"/>
      <c r="F260" s="54"/>
      <c r="G260" s="54"/>
      <c r="H260" s="42"/>
      <c r="I260" s="42"/>
      <c r="J260" s="42"/>
      <c r="K260" s="42"/>
    </row>
    <row r="261" spans="4:11" s="40" customFormat="1">
      <c r="D261" s="54"/>
      <c r="E261" s="54"/>
      <c r="F261" s="54"/>
      <c r="G261" s="54"/>
      <c r="H261" s="42"/>
      <c r="I261" s="42"/>
      <c r="J261" s="42"/>
      <c r="K261" s="42"/>
    </row>
    <row r="262" spans="4:11" s="40" customFormat="1">
      <c r="D262" s="54"/>
      <c r="E262" s="54"/>
      <c r="F262" s="54"/>
      <c r="G262" s="54"/>
      <c r="H262" s="42"/>
      <c r="I262" s="42"/>
      <c r="J262" s="42"/>
      <c r="K262" s="42"/>
    </row>
    <row r="263" spans="4:11" s="40" customFormat="1">
      <c r="D263" s="54"/>
      <c r="E263" s="54"/>
      <c r="F263" s="54"/>
      <c r="G263" s="54"/>
      <c r="H263" s="42"/>
      <c r="I263" s="42"/>
      <c r="J263" s="42"/>
      <c r="K263" s="42"/>
    </row>
    <row r="264" spans="4:11" s="40" customFormat="1">
      <c r="D264" s="54"/>
      <c r="E264" s="54"/>
      <c r="F264" s="54"/>
      <c r="G264" s="54"/>
      <c r="H264" s="42"/>
      <c r="I264" s="42"/>
      <c r="J264" s="42"/>
      <c r="K264" s="42"/>
    </row>
    <row r="265" spans="4:11" s="40" customFormat="1">
      <c r="D265" s="54"/>
      <c r="E265" s="54"/>
      <c r="F265" s="54"/>
      <c r="G265" s="54"/>
      <c r="H265" s="42"/>
      <c r="I265" s="42"/>
      <c r="J265" s="42"/>
      <c r="K265" s="42"/>
    </row>
    <row r="266" spans="4:11" s="40" customFormat="1">
      <c r="D266" s="54"/>
      <c r="E266" s="54"/>
      <c r="F266" s="54"/>
      <c r="G266" s="54"/>
      <c r="H266" s="42"/>
      <c r="I266" s="42"/>
      <c r="J266" s="42"/>
      <c r="K266" s="42"/>
    </row>
    <row r="267" spans="4:11" s="40" customFormat="1">
      <c r="D267" s="54"/>
      <c r="E267" s="54"/>
      <c r="F267" s="54"/>
      <c r="G267" s="54"/>
      <c r="H267" s="42"/>
      <c r="I267" s="42"/>
      <c r="J267" s="42"/>
      <c r="K267" s="42"/>
    </row>
    <row r="268" spans="4:11" s="40" customFormat="1">
      <c r="D268" s="54"/>
      <c r="E268" s="54"/>
      <c r="F268" s="54"/>
      <c r="G268" s="54"/>
      <c r="H268" s="42"/>
      <c r="I268" s="42"/>
      <c r="J268" s="42"/>
      <c r="K268" s="42"/>
    </row>
    <row r="269" spans="4:11" s="40" customFormat="1">
      <c r="D269" s="54"/>
      <c r="E269" s="54"/>
      <c r="F269" s="54"/>
      <c r="G269" s="54"/>
      <c r="H269" s="42"/>
      <c r="I269" s="42"/>
      <c r="J269" s="42"/>
      <c r="K269" s="42"/>
    </row>
    <row r="270" spans="4:11" s="40" customFormat="1">
      <c r="D270" s="54"/>
      <c r="E270" s="54"/>
      <c r="F270" s="54"/>
      <c r="G270" s="54"/>
      <c r="H270" s="42"/>
      <c r="I270" s="42"/>
      <c r="J270" s="42"/>
      <c r="K270" s="42"/>
    </row>
    <row r="271" spans="4:11" s="40" customFormat="1">
      <c r="D271" s="54"/>
      <c r="E271" s="54"/>
      <c r="F271" s="54"/>
      <c r="G271" s="54"/>
      <c r="H271" s="42"/>
      <c r="I271" s="42"/>
      <c r="J271" s="42"/>
      <c r="K271" s="42"/>
    </row>
    <row r="272" spans="4:11" s="40" customFormat="1">
      <c r="D272" s="54"/>
      <c r="E272" s="54"/>
      <c r="F272" s="54"/>
      <c r="G272" s="54"/>
      <c r="H272" s="42"/>
      <c r="I272" s="42"/>
      <c r="J272" s="42"/>
      <c r="K272" s="42"/>
    </row>
    <row r="273" spans="4:11" s="40" customFormat="1">
      <c r="D273" s="54"/>
      <c r="E273" s="54"/>
      <c r="F273" s="54"/>
      <c r="G273" s="54"/>
      <c r="H273" s="42"/>
      <c r="I273" s="42"/>
      <c r="J273" s="42"/>
      <c r="K273" s="42"/>
    </row>
    <row r="274" spans="4:11" s="40" customFormat="1">
      <c r="D274" s="54"/>
      <c r="E274" s="54"/>
      <c r="F274" s="54"/>
      <c r="G274" s="54"/>
      <c r="H274" s="42"/>
      <c r="I274" s="42"/>
      <c r="J274" s="42"/>
      <c r="K274" s="42"/>
    </row>
    <row r="275" spans="4:11" s="40" customFormat="1">
      <c r="D275" s="54"/>
      <c r="E275" s="54"/>
      <c r="F275" s="54"/>
      <c r="G275" s="54"/>
      <c r="H275" s="42"/>
      <c r="I275" s="42"/>
      <c r="J275" s="42"/>
      <c r="K275" s="42"/>
    </row>
    <row r="276" spans="4:11" s="40" customFormat="1">
      <c r="D276" s="54"/>
      <c r="E276" s="54"/>
      <c r="F276" s="54"/>
      <c r="G276" s="54"/>
      <c r="H276" s="42"/>
      <c r="I276" s="42"/>
      <c r="J276" s="42"/>
      <c r="K276" s="42"/>
    </row>
    <row r="277" spans="4:11" s="40" customFormat="1">
      <c r="D277" s="54"/>
      <c r="E277" s="54"/>
      <c r="F277" s="54"/>
      <c r="G277" s="54"/>
      <c r="H277" s="42"/>
      <c r="I277" s="42"/>
      <c r="J277" s="42"/>
      <c r="K277" s="42"/>
    </row>
    <row r="278" spans="4:11" s="40" customFormat="1">
      <c r="D278" s="54"/>
      <c r="E278" s="54"/>
      <c r="F278" s="54"/>
      <c r="G278" s="54"/>
      <c r="H278" s="42"/>
      <c r="I278" s="42"/>
      <c r="J278" s="42"/>
      <c r="K278" s="42"/>
    </row>
    <row r="279" spans="4:11" s="40" customFormat="1">
      <c r="D279" s="54"/>
      <c r="E279" s="54"/>
      <c r="F279" s="54"/>
      <c r="G279" s="54"/>
      <c r="H279" s="42"/>
      <c r="I279" s="42"/>
      <c r="J279" s="42"/>
      <c r="K279" s="42"/>
    </row>
    <row r="280" spans="4:11" s="40" customFormat="1">
      <c r="D280" s="54"/>
      <c r="E280" s="54"/>
      <c r="F280" s="54"/>
      <c r="G280" s="54"/>
      <c r="H280" s="42"/>
      <c r="I280" s="42"/>
      <c r="J280" s="42"/>
      <c r="K280" s="42"/>
    </row>
    <row r="281" spans="4:11" s="40" customFormat="1">
      <c r="D281" s="54"/>
      <c r="E281" s="54"/>
      <c r="F281" s="54"/>
      <c r="G281" s="54"/>
      <c r="H281" s="42"/>
      <c r="I281" s="42"/>
      <c r="J281" s="42"/>
      <c r="K281" s="42"/>
    </row>
    <row r="282" spans="4:11" s="40" customFormat="1">
      <c r="D282" s="54"/>
      <c r="E282" s="54"/>
      <c r="F282" s="54"/>
      <c r="G282" s="54"/>
      <c r="H282" s="42"/>
      <c r="I282" s="42"/>
      <c r="J282" s="42"/>
      <c r="K282" s="42"/>
    </row>
    <row r="283" spans="4:11" s="40" customFormat="1">
      <c r="D283" s="54"/>
      <c r="E283" s="54"/>
      <c r="F283" s="54"/>
      <c r="G283" s="54"/>
      <c r="H283" s="42"/>
      <c r="I283" s="42"/>
      <c r="J283" s="42"/>
      <c r="K283" s="42"/>
    </row>
    <row r="284" spans="4:11" s="40" customFormat="1">
      <c r="D284" s="54"/>
      <c r="E284" s="54"/>
      <c r="F284" s="54"/>
      <c r="G284" s="54"/>
      <c r="H284" s="42"/>
      <c r="I284" s="42"/>
      <c r="J284" s="42"/>
      <c r="K284" s="42"/>
    </row>
    <row r="285" spans="4:11" s="40" customFormat="1">
      <c r="D285" s="54"/>
      <c r="E285" s="54"/>
      <c r="F285" s="54"/>
      <c r="G285" s="54"/>
      <c r="H285" s="42"/>
      <c r="I285" s="42"/>
      <c r="J285" s="42"/>
      <c r="K285" s="42"/>
    </row>
    <row r="286" spans="4:11" s="40" customFormat="1">
      <c r="D286" s="54"/>
      <c r="E286" s="54"/>
      <c r="F286" s="54"/>
      <c r="G286" s="54"/>
      <c r="H286" s="42"/>
      <c r="I286" s="42"/>
      <c r="J286" s="42"/>
      <c r="K286" s="42"/>
    </row>
    <row r="287" spans="4:11" s="40" customFormat="1">
      <c r="D287" s="54"/>
      <c r="E287" s="54"/>
      <c r="F287" s="54"/>
      <c r="G287" s="54"/>
      <c r="H287" s="42"/>
      <c r="I287" s="42"/>
      <c r="J287" s="42"/>
      <c r="K287" s="42"/>
    </row>
    <row r="288" spans="4:11" s="40" customFormat="1">
      <c r="D288" s="54"/>
      <c r="E288" s="54"/>
      <c r="F288" s="54"/>
      <c r="G288" s="54"/>
      <c r="H288" s="42"/>
      <c r="I288" s="42"/>
      <c r="J288" s="42"/>
      <c r="K288" s="42"/>
    </row>
    <row r="289" spans="4:11" s="40" customFormat="1">
      <c r="D289" s="54"/>
      <c r="E289" s="54"/>
      <c r="F289" s="54"/>
      <c r="G289" s="54"/>
      <c r="H289" s="42"/>
      <c r="I289" s="42"/>
      <c r="J289" s="42"/>
      <c r="K289" s="42"/>
    </row>
    <row r="290" spans="4:11" s="40" customFormat="1">
      <c r="D290" s="54"/>
      <c r="E290" s="54"/>
      <c r="F290" s="54"/>
      <c r="G290" s="54"/>
      <c r="H290" s="42"/>
      <c r="I290" s="42"/>
      <c r="J290" s="42"/>
      <c r="K290" s="42"/>
    </row>
    <row r="291" spans="4:11" s="40" customFormat="1">
      <c r="D291" s="54"/>
      <c r="E291" s="54"/>
      <c r="F291" s="54"/>
      <c r="G291" s="54"/>
      <c r="H291" s="42"/>
      <c r="I291" s="42"/>
      <c r="J291" s="42"/>
      <c r="K291" s="42"/>
    </row>
    <row r="292" spans="4:11" s="40" customFormat="1">
      <c r="D292" s="54"/>
      <c r="E292" s="54"/>
      <c r="F292" s="54"/>
      <c r="G292" s="54"/>
      <c r="H292" s="42"/>
      <c r="I292" s="42"/>
      <c r="J292" s="42"/>
      <c r="K292" s="42"/>
    </row>
    <row r="293" spans="4:11" s="40" customFormat="1">
      <c r="D293" s="54"/>
      <c r="E293" s="54"/>
      <c r="F293" s="54"/>
      <c r="G293" s="54"/>
      <c r="H293" s="42"/>
      <c r="I293" s="42"/>
      <c r="J293" s="42"/>
      <c r="K293" s="42"/>
    </row>
    <row r="294" spans="4:11" s="40" customFormat="1">
      <c r="D294" s="54"/>
      <c r="E294" s="54"/>
      <c r="F294" s="54"/>
      <c r="G294" s="54"/>
      <c r="H294" s="42"/>
      <c r="I294" s="42"/>
      <c r="J294" s="42"/>
      <c r="K294" s="42"/>
    </row>
    <row r="295" spans="4:11" s="40" customFormat="1">
      <c r="D295" s="54"/>
      <c r="E295" s="54"/>
      <c r="F295" s="54"/>
      <c r="G295" s="54"/>
      <c r="H295" s="42"/>
      <c r="I295" s="42"/>
      <c r="J295" s="42"/>
      <c r="K295" s="42"/>
    </row>
    <row r="296" spans="4:11" s="40" customFormat="1">
      <c r="D296" s="54"/>
      <c r="E296" s="54"/>
      <c r="F296" s="54"/>
      <c r="G296" s="54"/>
      <c r="H296" s="42"/>
      <c r="I296" s="42"/>
      <c r="J296" s="42"/>
      <c r="K296" s="42"/>
    </row>
    <row r="297" spans="4:11" s="40" customFormat="1">
      <c r="D297" s="54"/>
      <c r="E297" s="54"/>
      <c r="F297" s="54"/>
      <c r="G297" s="54"/>
      <c r="H297" s="42"/>
      <c r="I297" s="42"/>
      <c r="J297" s="42"/>
      <c r="K297" s="42"/>
    </row>
    <row r="298" spans="4:11" s="40" customFormat="1">
      <c r="D298" s="54"/>
      <c r="E298" s="54"/>
      <c r="F298" s="54"/>
      <c r="G298" s="54"/>
      <c r="H298" s="42"/>
      <c r="I298" s="42"/>
      <c r="J298" s="42"/>
      <c r="K298" s="42"/>
    </row>
    <row r="299" spans="4:11" s="40" customFormat="1">
      <c r="D299" s="54"/>
      <c r="E299" s="54"/>
      <c r="F299" s="54"/>
      <c r="G299" s="54"/>
      <c r="H299" s="42"/>
      <c r="I299" s="42"/>
      <c r="J299" s="42"/>
      <c r="K299" s="42"/>
    </row>
    <row r="300" spans="4:11" s="40" customFormat="1">
      <c r="D300" s="54"/>
      <c r="E300" s="54"/>
      <c r="F300" s="54"/>
      <c r="G300" s="54"/>
      <c r="H300" s="42"/>
      <c r="I300" s="42"/>
      <c r="J300" s="42"/>
      <c r="K300" s="42"/>
    </row>
    <row r="301" spans="4:11" s="40" customFormat="1">
      <c r="D301" s="54"/>
      <c r="E301" s="54"/>
      <c r="F301" s="54"/>
      <c r="G301" s="54"/>
      <c r="H301" s="42"/>
      <c r="I301" s="42"/>
      <c r="J301" s="42"/>
      <c r="K301" s="42"/>
    </row>
    <row r="302" spans="4:11" s="40" customFormat="1">
      <c r="D302" s="54"/>
      <c r="E302" s="54"/>
      <c r="F302" s="54"/>
      <c r="G302" s="54"/>
      <c r="H302" s="42"/>
      <c r="I302" s="42"/>
      <c r="J302" s="42"/>
      <c r="K302" s="42"/>
    </row>
    <row r="303" spans="4:11" s="40" customFormat="1">
      <c r="D303" s="54"/>
      <c r="E303" s="54"/>
      <c r="F303" s="54"/>
      <c r="G303" s="54"/>
      <c r="H303" s="42"/>
      <c r="I303" s="42"/>
      <c r="J303" s="42"/>
      <c r="K303" s="42"/>
    </row>
    <row r="304" spans="4:11" s="40" customFormat="1">
      <c r="D304" s="54"/>
      <c r="E304" s="54"/>
      <c r="F304" s="54"/>
      <c r="G304" s="54"/>
      <c r="H304" s="42"/>
      <c r="I304" s="42"/>
      <c r="J304" s="42"/>
      <c r="K304" s="42"/>
    </row>
    <row r="305" spans="4:11" s="40" customFormat="1">
      <c r="D305" s="54"/>
      <c r="E305" s="54"/>
      <c r="F305" s="54"/>
      <c r="G305" s="54"/>
      <c r="H305" s="42"/>
      <c r="I305" s="42"/>
      <c r="J305" s="42"/>
      <c r="K305" s="42"/>
    </row>
    <row r="306" spans="4:11" s="40" customFormat="1">
      <c r="D306" s="54"/>
      <c r="E306" s="54"/>
      <c r="F306" s="54"/>
      <c r="G306" s="54"/>
      <c r="H306" s="42"/>
      <c r="I306" s="42"/>
      <c r="J306" s="42"/>
      <c r="K306" s="42"/>
    </row>
    <row r="307" spans="4:11" s="40" customFormat="1">
      <c r="D307" s="54"/>
      <c r="E307" s="54"/>
      <c r="F307" s="54"/>
      <c r="G307" s="54"/>
      <c r="H307" s="42"/>
      <c r="I307" s="42"/>
      <c r="J307" s="42"/>
      <c r="K307" s="42"/>
    </row>
    <row r="308" spans="4:11" s="40" customFormat="1">
      <c r="D308" s="54"/>
      <c r="E308" s="54"/>
      <c r="F308" s="54"/>
      <c r="G308" s="54"/>
      <c r="H308" s="42"/>
      <c r="I308" s="42"/>
      <c r="J308" s="42"/>
      <c r="K308" s="42"/>
    </row>
    <row r="309" spans="4:11" s="40" customFormat="1">
      <c r="D309" s="54"/>
      <c r="E309" s="54"/>
      <c r="F309" s="54"/>
      <c r="G309" s="54"/>
      <c r="H309" s="42"/>
      <c r="I309" s="42"/>
      <c r="J309" s="42"/>
      <c r="K309" s="42"/>
    </row>
    <row r="310" spans="4:11" s="40" customFormat="1">
      <c r="D310" s="54"/>
      <c r="E310" s="54"/>
      <c r="F310" s="54"/>
      <c r="G310" s="54"/>
      <c r="H310" s="42"/>
      <c r="I310" s="42"/>
      <c r="J310" s="42"/>
      <c r="K310" s="42"/>
    </row>
    <row r="311" spans="4:11" s="40" customFormat="1">
      <c r="D311" s="54"/>
      <c r="E311" s="54"/>
      <c r="F311" s="54"/>
      <c r="G311" s="54"/>
      <c r="H311" s="42"/>
      <c r="I311" s="42"/>
      <c r="J311" s="42"/>
      <c r="K311" s="42"/>
    </row>
    <row r="312" spans="4:11" s="40" customFormat="1">
      <c r="D312" s="54"/>
      <c r="E312" s="54"/>
      <c r="F312" s="54"/>
      <c r="G312" s="54"/>
      <c r="H312" s="42"/>
      <c r="I312" s="42"/>
      <c r="J312" s="42"/>
      <c r="K312" s="42"/>
    </row>
    <row r="313" spans="4:11" s="40" customFormat="1">
      <c r="D313" s="54"/>
      <c r="E313" s="54"/>
      <c r="F313" s="54"/>
      <c r="G313" s="54"/>
      <c r="H313" s="42"/>
      <c r="I313" s="42"/>
      <c r="J313" s="42"/>
      <c r="K313" s="42"/>
    </row>
    <row r="314" spans="4:11" s="40" customFormat="1">
      <c r="D314" s="54"/>
      <c r="E314" s="54"/>
      <c r="F314" s="54"/>
      <c r="G314" s="54"/>
      <c r="H314" s="42"/>
      <c r="I314" s="42"/>
      <c r="J314" s="42"/>
      <c r="K314" s="42"/>
    </row>
    <row r="315" spans="4:11" s="40" customFormat="1">
      <c r="D315" s="54"/>
      <c r="E315" s="54"/>
      <c r="F315" s="54"/>
      <c r="G315" s="54"/>
      <c r="H315" s="42"/>
      <c r="I315" s="42"/>
      <c r="J315" s="42"/>
      <c r="K315" s="42"/>
    </row>
    <row r="316" spans="4:11" s="40" customFormat="1">
      <c r="D316" s="54"/>
      <c r="E316" s="54"/>
      <c r="F316" s="54"/>
      <c r="G316" s="54"/>
      <c r="H316" s="42"/>
      <c r="I316" s="42"/>
      <c r="J316" s="42"/>
      <c r="K316" s="42"/>
    </row>
    <row r="317" spans="4:11" s="40" customFormat="1">
      <c r="D317" s="54"/>
      <c r="E317" s="54"/>
      <c r="F317" s="54"/>
      <c r="G317" s="54"/>
      <c r="H317" s="42"/>
      <c r="I317" s="42"/>
      <c r="J317" s="42"/>
      <c r="K317" s="42"/>
    </row>
    <row r="318" spans="4:11" s="40" customFormat="1">
      <c r="D318" s="54"/>
      <c r="E318" s="54"/>
      <c r="F318" s="54"/>
      <c r="G318" s="54"/>
      <c r="H318" s="42"/>
      <c r="I318" s="42"/>
      <c r="J318" s="42"/>
      <c r="K318" s="42"/>
    </row>
    <row r="319" spans="4:11" s="40" customFormat="1">
      <c r="D319" s="54"/>
      <c r="E319" s="54"/>
      <c r="F319" s="54"/>
      <c r="G319" s="54"/>
      <c r="H319" s="42"/>
      <c r="I319" s="42"/>
      <c r="J319" s="42"/>
      <c r="K319" s="42"/>
    </row>
    <row r="320" spans="4:11" s="40" customFormat="1">
      <c r="D320" s="54"/>
      <c r="E320" s="54"/>
      <c r="F320" s="54"/>
      <c r="G320" s="54"/>
      <c r="H320" s="42"/>
      <c r="I320" s="42"/>
      <c r="J320" s="42"/>
      <c r="K320" s="42"/>
    </row>
    <row r="321" spans="4:11" s="40" customFormat="1">
      <c r="D321" s="54"/>
      <c r="E321" s="54"/>
      <c r="F321" s="54"/>
      <c r="G321" s="54"/>
      <c r="H321" s="42"/>
      <c r="I321" s="42"/>
      <c r="J321" s="42"/>
      <c r="K321" s="42"/>
    </row>
    <row r="322" spans="4:11" s="40" customFormat="1">
      <c r="D322" s="54"/>
      <c r="E322" s="54"/>
      <c r="F322" s="54"/>
      <c r="G322" s="54"/>
      <c r="H322" s="42"/>
      <c r="I322" s="42"/>
      <c r="J322" s="42"/>
      <c r="K322" s="42"/>
    </row>
    <row r="323" spans="4:11" s="40" customFormat="1">
      <c r="D323" s="54"/>
      <c r="E323" s="54"/>
      <c r="F323" s="54"/>
      <c r="G323" s="54"/>
      <c r="H323" s="42"/>
      <c r="I323" s="42"/>
      <c r="J323" s="42"/>
      <c r="K323" s="42"/>
    </row>
    <row r="324" spans="4:11" s="40" customFormat="1">
      <c r="D324" s="54"/>
      <c r="E324" s="54"/>
      <c r="F324" s="54"/>
      <c r="G324" s="54"/>
      <c r="H324" s="42"/>
      <c r="I324" s="42"/>
      <c r="J324" s="42"/>
      <c r="K324" s="42"/>
    </row>
    <row r="325" spans="4:11" s="40" customFormat="1">
      <c r="D325" s="54"/>
      <c r="E325" s="54"/>
      <c r="F325" s="54"/>
      <c r="G325" s="54"/>
      <c r="H325" s="42"/>
      <c r="I325" s="42"/>
      <c r="J325" s="42"/>
      <c r="K325" s="42"/>
    </row>
    <row r="326" spans="4:11" s="40" customFormat="1">
      <c r="D326" s="54"/>
      <c r="E326" s="54"/>
      <c r="F326" s="54"/>
      <c r="G326" s="54"/>
      <c r="H326" s="42"/>
      <c r="I326" s="42"/>
      <c r="J326" s="42"/>
      <c r="K326" s="42"/>
    </row>
    <row r="327" spans="4:11" s="40" customFormat="1">
      <c r="D327" s="54"/>
      <c r="E327" s="54"/>
      <c r="F327" s="54"/>
      <c r="G327" s="54"/>
      <c r="H327" s="42"/>
      <c r="I327" s="42"/>
      <c r="J327" s="42"/>
      <c r="K327" s="42"/>
    </row>
    <row r="328" spans="4:11" s="40" customFormat="1">
      <c r="D328" s="54"/>
      <c r="E328" s="54"/>
      <c r="F328" s="54"/>
      <c r="G328" s="54"/>
      <c r="H328" s="42"/>
      <c r="I328" s="42"/>
      <c r="J328" s="42"/>
      <c r="K328" s="42"/>
    </row>
    <row r="329" spans="4:11" s="40" customFormat="1">
      <c r="D329" s="54"/>
      <c r="E329" s="54"/>
      <c r="F329" s="54"/>
      <c r="G329" s="54"/>
      <c r="H329" s="42"/>
      <c r="I329" s="42"/>
      <c r="J329" s="42"/>
      <c r="K329" s="42"/>
    </row>
    <row r="330" spans="4:11" s="40" customFormat="1">
      <c r="D330" s="54"/>
      <c r="E330" s="54"/>
      <c r="F330" s="54"/>
      <c r="G330" s="54"/>
      <c r="H330" s="42"/>
      <c r="I330" s="42"/>
      <c r="J330" s="42"/>
      <c r="K330" s="42"/>
    </row>
    <row r="331" spans="4:11" s="40" customFormat="1">
      <c r="D331" s="54"/>
      <c r="E331" s="54"/>
      <c r="F331" s="54"/>
      <c r="G331" s="54"/>
      <c r="H331" s="42"/>
      <c r="I331" s="42"/>
      <c r="J331" s="42"/>
      <c r="K331" s="42"/>
    </row>
    <row r="332" spans="4:11" s="40" customFormat="1">
      <c r="D332" s="54"/>
      <c r="E332" s="54"/>
      <c r="F332" s="54"/>
      <c r="G332" s="54"/>
      <c r="H332" s="42"/>
      <c r="I332" s="42"/>
      <c r="J332" s="42"/>
      <c r="K332" s="42"/>
    </row>
    <row r="333" spans="4:11" s="40" customFormat="1">
      <c r="D333" s="54"/>
      <c r="E333" s="54"/>
      <c r="F333" s="54"/>
      <c r="G333" s="54"/>
      <c r="H333" s="42"/>
      <c r="I333" s="42"/>
      <c r="J333" s="42"/>
      <c r="K333" s="42"/>
    </row>
    <row r="334" spans="4:11" s="40" customFormat="1">
      <c r="D334" s="54"/>
      <c r="E334" s="54"/>
      <c r="F334" s="54"/>
      <c r="G334" s="54"/>
      <c r="H334" s="42"/>
      <c r="I334" s="42"/>
      <c r="J334" s="42"/>
      <c r="K334" s="42"/>
    </row>
    <row r="335" spans="4:11" s="40" customFormat="1">
      <c r="D335" s="54"/>
      <c r="E335" s="54"/>
      <c r="F335" s="54"/>
      <c r="G335" s="54"/>
      <c r="H335" s="42"/>
      <c r="I335" s="42"/>
      <c r="J335" s="42"/>
      <c r="K335" s="42"/>
    </row>
    <row r="336" spans="4:11" s="40" customFormat="1">
      <c r="D336" s="54"/>
      <c r="E336" s="54"/>
      <c r="F336" s="54"/>
      <c r="G336" s="54"/>
      <c r="H336" s="42"/>
      <c r="I336" s="42"/>
      <c r="J336" s="42"/>
      <c r="K336" s="42"/>
    </row>
    <row r="337" spans="4:11" s="40" customFormat="1">
      <c r="D337" s="54"/>
      <c r="E337" s="54"/>
      <c r="F337" s="54"/>
      <c r="G337" s="54"/>
      <c r="H337" s="42"/>
      <c r="I337" s="42"/>
      <c r="J337" s="42"/>
      <c r="K337" s="42"/>
    </row>
    <row r="338" spans="4:11" s="40" customFormat="1">
      <c r="D338" s="54"/>
      <c r="E338" s="54"/>
      <c r="F338" s="54"/>
      <c r="G338" s="54"/>
      <c r="H338" s="42"/>
      <c r="I338" s="42"/>
      <c r="J338" s="42"/>
      <c r="K338" s="42"/>
    </row>
    <row r="339" spans="4:11" s="40" customFormat="1">
      <c r="D339" s="54"/>
      <c r="E339" s="54"/>
      <c r="F339" s="54"/>
      <c r="G339" s="54"/>
      <c r="H339" s="42"/>
      <c r="I339" s="42"/>
      <c r="J339" s="42"/>
      <c r="K339" s="42"/>
    </row>
    <row r="340" spans="4:11" s="40" customFormat="1">
      <c r="D340" s="54"/>
      <c r="E340" s="54"/>
      <c r="F340" s="54"/>
      <c r="G340" s="54"/>
      <c r="H340" s="42"/>
      <c r="I340" s="42"/>
      <c r="J340" s="42"/>
      <c r="K340" s="42"/>
    </row>
    <row r="341" spans="4:11" s="40" customFormat="1">
      <c r="D341" s="54"/>
      <c r="E341" s="54"/>
      <c r="F341" s="54"/>
      <c r="G341" s="54"/>
      <c r="H341" s="42"/>
      <c r="I341" s="42"/>
      <c r="J341" s="42"/>
      <c r="K341" s="42"/>
    </row>
    <row r="342" spans="4:11" s="40" customFormat="1">
      <c r="D342" s="54"/>
      <c r="E342" s="54"/>
      <c r="F342" s="54"/>
      <c r="G342" s="54"/>
      <c r="H342" s="42"/>
      <c r="I342" s="42"/>
      <c r="J342" s="42"/>
      <c r="K342" s="42"/>
    </row>
    <row r="343" spans="4:11" s="40" customFormat="1">
      <c r="D343" s="54"/>
      <c r="E343" s="54"/>
      <c r="F343" s="54"/>
      <c r="G343" s="54"/>
      <c r="H343" s="42"/>
      <c r="I343" s="42"/>
      <c r="J343" s="42"/>
      <c r="K343" s="42"/>
    </row>
    <row r="344" spans="4:11" s="40" customFormat="1">
      <c r="D344" s="54"/>
      <c r="E344" s="54"/>
      <c r="F344" s="54"/>
      <c r="G344" s="54"/>
      <c r="H344" s="42"/>
      <c r="I344" s="42"/>
      <c r="J344" s="42"/>
      <c r="K344" s="42"/>
    </row>
    <row r="345" spans="4:11" s="40" customFormat="1">
      <c r="D345" s="54"/>
      <c r="E345" s="54"/>
      <c r="F345" s="54"/>
      <c r="G345" s="54"/>
      <c r="H345" s="42"/>
      <c r="I345" s="42"/>
      <c r="J345" s="42"/>
      <c r="K345" s="42"/>
    </row>
    <row r="346" spans="4:11" s="40" customFormat="1">
      <c r="D346" s="54"/>
      <c r="E346" s="54"/>
      <c r="F346" s="54"/>
      <c r="G346" s="54"/>
      <c r="H346" s="42"/>
      <c r="I346" s="42"/>
      <c r="J346" s="42"/>
      <c r="K346" s="42"/>
    </row>
    <row r="347" spans="4:11" s="40" customFormat="1">
      <c r="D347" s="54"/>
      <c r="E347" s="54"/>
      <c r="F347" s="54"/>
      <c r="G347" s="54"/>
      <c r="H347" s="42"/>
      <c r="I347" s="42"/>
      <c r="J347" s="42"/>
      <c r="K347" s="42"/>
    </row>
    <row r="348" spans="4:11" s="40" customFormat="1">
      <c r="D348" s="54"/>
      <c r="E348" s="54"/>
      <c r="F348" s="54"/>
      <c r="G348" s="54"/>
      <c r="H348" s="42"/>
      <c r="I348" s="42"/>
      <c r="J348" s="42"/>
      <c r="K348" s="42"/>
    </row>
    <row r="349" spans="4:11" s="40" customFormat="1">
      <c r="D349" s="54"/>
      <c r="E349" s="54"/>
      <c r="F349" s="54"/>
      <c r="G349" s="54"/>
      <c r="H349" s="42"/>
      <c r="I349" s="42"/>
      <c r="J349" s="42"/>
      <c r="K349" s="42"/>
    </row>
    <row r="350" spans="4:11" s="40" customFormat="1">
      <c r="D350" s="54"/>
      <c r="E350" s="54"/>
      <c r="F350" s="54"/>
      <c r="G350" s="54"/>
      <c r="H350" s="42"/>
      <c r="I350" s="42"/>
      <c r="J350" s="42"/>
      <c r="K350" s="42"/>
    </row>
    <row r="351" spans="4:11" s="40" customFormat="1">
      <c r="D351" s="54"/>
      <c r="E351" s="54"/>
      <c r="F351" s="54"/>
      <c r="G351" s="54"/>
      <c r="H351" s="42"/>
      <c r="I351" s="42"/>
      <c r="J351" s="42"/>
      <c r="K351" s="42"/>
    </row>
    <row r="352" spans="4:11" s="40" customFormat="1">
      <c r="D352" s="54"/>
      <c r="E352" s="54"/>
      <c r="F352" s="54"/>
      <c r="G352" s="54"/>
      <c r="H352" s="42"/>
      <c r="I352" s="42"/>
      <c r="J352" s="42"/>
      <c r="K352" s="42"/>
    </row>
    <row r="353" spans="4:11" s="40" customFormat="1">
      <c r="D353" s="54"/>
      <c r="E353" s="54"/>
      <c r="F353" s="54"/>
      <c r="G353" s="54"/>
      <c r="H353" s="42"/>
      <c r="I353" s="42"/>
      <c r="J353" s="42"/>
      <c r="K353" s="42"/>
    </row>
    <row r="354" spans="4:11" s="40" customFormat="1">
      <c r="D354" s="54"/>
      <c r="E354" s="54"/>
      <c r="F354" s="54"/>
      <c r="G354" s="54"/>
      <c r="H354" s="42"/>
      <c r="I354" s="42"/>
      <c r="J354" s="42"/>
      <c r="K354" s="42"/>
    </row>
    <row r="355" spans="4:11" s="40" customFormat="1">
      <c r="D355" s="54"/>
      <c r="E355" s="54"/>
      <c r="F355" s="54"/>
      <c r="G355" s="54"/>
      <c r="H355" s="42"/>
      <c r="I355" s="42"/>
      <c r="J355" s="42"/>
      <c r="K355" s="42"/>
    </row>
    <row r="356" spans="4:11" s="40" customFormat="1">
      <c r="D356" s="54"/>
      <c r="E356" s="54"/>
      <c r="F356" s="54"/>
      <c r="G356" s="54"/>
      <c r="H356" s="42"/>
      <c r="I356" s="42"/>
      <c r="J356" s="42"/>
      <c r="K356" s="42"/>
    </row>
    <row r="357" spans="4:11" s="40" customFormat="1">
      <c r="D357" s="54"/>
      <c r="E357" s="54"/>
      <c r="F357" s="54"/>
      <c r="G357" s="54"/>
      <c r="H357" s="42"/>
      <c r="I357" s="42"/>
      <c r="J357" s="42"/>
      <c r="K357" s="42"/>
    </row>
    <row r="358" spans="4:11" s="40" customFormat="1">
      <c r="D358" s="54"/>
      <c r="E358" s="54"/>
      <c r="F358" s="54"/>
      <c r="G358" s="54"/>
      <c r="H358" s="42"/>
      <c r="I358" s="42"/>
      <c r="J358" s="42"/>
      <c r="K358" s="42"/>
    </row>
    <row r="359" spans="4:11" s="40" customFormat="1">
      <c r="D359" s="54"/>
      <c r="E359" s="54"/>
      <c r="F359" s="54"/>
      <c r="G359" s="54"/>
      <c r="H359" s="42"/>
      <c r="I359" s="42"/>
      <c r="J359" s="42"/>
      <c r="K359" s="42"/>
    </row>
    <row r="360" spans="4:11" s="40" customFormat="1">
      <c r="D360" s="54"/>
      <c r="E360" s="54"/>
      <c r="F360" s="54"/>
      <c r="G360" s="54"/>
      <c r="H360" s="42"/>
      <c r="I360" s="42"/>
      <c r="J360" s="42"/>
      <c r="K360" s="42"/>
    </row>
    <row r="361" spans="4:11" s="40" customFormat="1">
      <c r="D361" s="54"/>
      <c r="E361" s="54"/>
      <c r="F361" s="54"/>
      <c r="G361" s="54"/>
      <c r="H361" s="42"/>
      <c r="I361" s="42"/>
      <c r="J361" s="42"/>
      <c r="K361" s="42"/>
    </row>
    <row r="362" spans="4:11" s="40" customFormat="1">
      <c r="D362" s="54"/>
      <c r="E362" s="54"/>
      <c r="F362" s="54"/>
      <c r="G362" s="54"/>
      <c r="H362" s="42"/>
      <c r="I362" s="42"/>
      <c r="J362" s="42"/>
      <c r="K362" s="42"/>
    </row>
    <row r="363" spans="4:11" s="40" customFormat="1">
      <c r="D363" s="54"/>
      <c r="E363" s="54"/>
      <c r="F363" s="54"/>
      <c r="G363" s="54"/>
      <c r="H363" s="42"/>
      <c r="I363" s="42"/>
      <c r="J363" s="42"/>
      <c r="K363" s="42"/>
    </row>
    <row r="364" spans="4:11" s="40" customFormat="1">
      <c r="D364" s="54"/>
      <c r="E364" s="54"/>
      <c r="F364" s="54"/>
      <c r="G364" s="54"/>
      <c r="H364" s="42"/>
      <c r="I364" s="42"/>
      <c r="J364" s="42"/>
      <c r="K364" s="42"/>
    </row>
    <row r="365" spans="4:11" s="40" customFormat="1">
      <c r="D365" s="54"/>
      <c r="E365" s="54"/>
      <c r="F365" s="54"/>
      <c r="G365" s="54"/>
      <c r="H365" s="42"/>
      <c r="I365" s="42"/>
      <c r="J365" s="42"/>
      <c r="K365" s="42"/>
    </row>
    <row r="366" spans="4:11" s="40" customFormat="1">
      <c r="D366" s="54"/>
      <c r="E366" s="54"/>
      <c r="F366" s="54"/>
      <c r="G366" s="54"/>
      <c r="H366" s="42"/>
      <c r="I366" s="42"/>
      <c r="J366" s="42"/>
      <c r="K366" s="42"/>
    </row>
    <row r="367" spans="4:11" s="40" customFormat="1">
      <c r="D367" s="54"/>
      <c r="E367" s="54"/>
      <c r="F367" s="54"/>
      <c r="G367" s="54"/>
      <c r="H367" s="42"/>
      <c r="I367" s="42"/>
      <c r="J367" s="42"/>
      <c r="K367" s="42"/>
    </row>
    <row r="368" spans="4:11" s="40" customFormat="1">
      <c r="D368" s="54"/>
      <c r="E368" s="54"/>
      <c r="F368" s="54"/>
      <c r="G368" s="54"/>
      <c r="H368" s="42"/>
      <c r="I368" s="42"/>
      <c r="J368" s="42"/>
      <c r="K368" s="42"/>
    </row>
    <row r="369" spans="4:11" s="40" customFormat="1">
      <c r="D369" s="54"/>
      <c r="E369" s="54"/>
      <c r="F369" s="54"/>
      <c r="G369" s="54"/>
      <c r="H369" s="42"/>
      <c r="I369" s="42"/>
      <c r="J369" s="42"/>
      <c r="K369" s="42"/>
    </row>
    <row r="370" spans="4:11" s="40" customFormat="1">
      <c r="D370" s="54"/>
      <c r="E370" s="54"/>
      <c r="F370" s="54"/>
      <c r="G370" s="54"/>
      <c r="H370" s="42"/>
      <c r="I370" s="42"/>
      <c r="J370" s="42"/>
      <c r="K370" s="42"/>
    </row>
    <row r="371" spans="4:11" s="40" customFormat="1">
      <c r="D371" s="54"/>
      <c r="E371" s="54"/>
      <c r="F371" s="54"/>
      <c r="G371" s="54"/>
      <c r="H371" s="42"/>
      <c r="I371" s="42"/>
      <c r="J371" s="42"/>
      <c r="K371" s="42"/>
    </row>
    <row r="372" spans="4:11" s="40" customFormat="1">
      <c r="D372" s="54"/>
      <c r="E372" s="54"/>
      <c r="F372" s="54"/>
      <c r="G372" s="54"/>
      <c r="H372" s="42"/>
      <c r="I372" s="42"/>
      <c r="J372" s="42"/>
      <c r="K372" s="42"/>
    </row>
    <row r="373" spans="4:11" s="40" customFormat="1">
      <c r="D373" s="54"/>
      <c r="E373" s="54"/>
      <c r="F373" s="54"/>
      <c r="G373" s="54"/>
      <c r="H373" s="42"/>
      <c r="I373" s="42"/>
      <c r="J373" s="42"/>
      <c r="K373" s="42"/>
    </row>
    <row r="374" spans="4:11" s="40" customFormat="1">
      <c r="D374" s="54"/>
      <c r="E374" s="54"/>
      <c r="F374" s="54"/>
      <c r="G374" s="54"/>
      <c r="H374" s="42"/>
      <c r="I374" s="42"/>
      <c r="J374" s="42"/>
      <c r="K374" s="42"/>
    </row>
    <row r="375" spans="4:11" s="40" customFormat="1">
      <c r="D375" s="54"/>
      <c r="E375" s="54"/>
      <c r="F375" s="54"/>
      <c r="G375" s="54"/>
      <c r="H375" s="42"/>
      <c r="I375" s="42"/>
      <c r="J375" s="42"/>
      <c r="K375" s="42"/>
    </row>
    <row r="376" spans="4:11" s="40" customFormat="1">
      <c r="D376" s="54"/>
      <c r="E376" s="54"/>
      <c r="F376" s="54"/>
      <c r="G376" s="54"/>
      <c r="H376" s="42"/>
      <c r="I376" s="42"/>
      <c r="J376" s="42"/>
      <c r="K376" s="42"/>
    </row>
    <row r="377" spans="4:11" s="40" customFormat="1">
      <c r="D377" s="54"/>
      <c r="E377" s="54"/>
      <c r="F377" s="54"/>
      <c r="G377" s="54"/>
      <c r="H377" s="42"/>
      <c r="I377" s="42"/>
      <c r="J377" s="42"/>
      <c r="K377" s="42"/>
    </row>
    <row r="378" spans="4:11" s="40" customFormat="1">
      <c r="D378" s="54"/>
      <c r="E378" s="54"/>
      <c r="F378" s="54"/>
      <c r="G378" s="54"/>
      <c r="H378" s="42"/>
      <c r="I378" s="42"/>
      <c r="J378" s="42"/>
      <c r="K378" s="42"/>
    </row>
    <row r="379" spans="4:11" s="40" customFormat="1">
      <c r="D379" s="54"/>
      <c r="E379" s="54"/>
      <c r="F379" s="54"/>
      <c r="G379" s="54"/>
      <c r="H379" s="42"/>
      <c r="I379" s="42"/>
      <c r="J379" s="42"/>
      <c r="K379" s="42"/>
    </row>
    <row r="380" spans="4:11" s="40" customFormat="1">
      <c r="D380" s="54"/>
      <c r="E380" s="54"/>
      <c r="F380" s="54"/>
      <c r="G380" s="54"/>
      <c r="H380" s="42"/>
      <c r="I380" s="42"/>
      <c r="J380" s="42"/>
      <c r="K380" s="42"/>
    </row>
    <row r="381" spans="4:11" s="40" customFormat="1">
      <c r="D381" s="54"/>
      <c r="E381" s="54"/>
      <c r="F381" s="54"/>
      <c r="G381" s="54"/>
      <c r="H381" s="42"/>
      <c r="I381" s="42"/>
      <c r="J381" s="42"/>
      <c r="K381" s="42"/>
    </row>
    <row r="382" spans="4:11" s="40" customFormat="1">
      <c r="D382" s="54"/>
      <c r="E382" s="54"/>
      <c r="F382" s="54"/>
      <c r="G382" s="54"/>
      <c r="H382" s="42"/>
      <c r="I382" s="42"/>
      <c r="J382" s="42"/>
      <c r="K382" s="42"/>
    </row>
    <row r="383" spans="4:11" s="40" customFormat="1">
      <c r="D383" s="54"/>
      <c r="E383" s="54"/>
      <c r="F383" s="54"/>
      <c r="G383" s="54"/>
      <c r="H383" s="42"/>
      <c r="I383" s="42"/>
      <c r="J383" s="42"/>
      <c r="K383" s="42"/>
    </row>
    <row r="384" spans="4:11" s="40" customFormat="1">
      <c r="D384" s="54"/>
      <c r="E384" s="54"/>
      <c r="F384" s="54"/>
      <c r="G384" s="54"/>
      <c r="H384" s="42"/>
      <c r="I384" s="42"/>
      <c r="J384" s="42"/>
      <c r="K384" s="42"/>
    </row>
    <row r="385" spans="4:11" s="40" customFormat="1">
      <c r="D385" s="54"/>
      <c r="E385" s="54"/>
      <c r="F385" s="54"/>
      <c r="G385" s="54"/>
      <c r="H385" s="42"/>
      <c r="I385" s="42"/>
      <c r="J385" s="42"/>
      <c r="K385" s="42"/>
    </row>
    <row r="386" spans="4:11" s="40" customFormat="1">
      <c r="D386" s="54"/>
      <c r="E386" s="54"/>
      <c r="F386" s="54"/>
      <c r="G386" s="54"/>
      <c r="H386" s="42"/>
      <c r="I386" s="42"/>
      <c r="J386" s="42"/>
      <c r="K386" s="42"/>
    </row>
    <row r="387" spans="4:11" s="40" customFormat="1">
      <c r="D387" s="54"/>
      <c r="E387" s="54"/>
      <c r="F387" s="54"/>
      <c r="G387" s="54"/>
      <c r="H387" s="42"/>
      <c r="I387" s="42"/>
      <c r="J387" s="42"/>
      <c r="K387" s="42"/>
    </row>
    <row r="388" spans="4:11" s="40" customFormat="1">
      <c r="D388" s="54"/>
      <c r="E388" s="54"/>
      <c r="F388" s="54"/>
      <c r="G388" s="54"/>
      <c r="H388" s="42"/>
      <c r="I388" s="42"/>
      <c r="J388" s="42"/>
      <c r="K388" s="42"/>
    </row>
    <row r="389" spans="4:11" s="40" customFormat="1">
      <c r="D389" s="54"/>
      <c r="E389" s="54"/>
      <c r="F389" s="54"/>
      <c r="G389" s="54"/>
      <c r="H389" s="42"/>
      <c r="I389" s="42"/>
      <c r="J389" s="42"/>
      <c r="K389" s="42"/>
    </row>
    <row r="390" spans="4:11" s="40" customFormat="1">
      <c r="D390" s="54"/>
      <c r="E390" s="54"/>
      <c r="F390" s="54"/>
      <c r="G390" s="54"/>
      <c r="H390" s="42"/>
      <c r="I390" s="42"/>
      <c r="J390" s="42"/>
      <c r="K390" s="42"/>
    </row>
    <row r="391" spans="4:11" s="40" customFormat="1">
      <c r="D391" s="54"/>
      <c r="E391" s="54"/>
      <c r="F391" s="54"/>
      <c r="G391" s="54"/>
      <c r="H391" s="42"/>
      <c r="I391" s="42"/>
      <c r="J391" s="42"/>
      <c r="K391" s="42"/>
    </row>
    <row r="392" spans="4:11" s="40" customFormat="1">
      <c r="D392" s="54"/>
      <c r="E392" s="54"/>
      <c r="F392" s="54"/>
      <c r="G392" s="54"/>
      <c r="H392" s="42"/>
      <c r="I392" s="42"/>
      <c r="J392" s="42"/>
      <c r="K392" s="42"/>
    </row>
    <row r="393" spans="4:11" s="40" customFormat="1">
      <c r="D393" s="54"/>
      <c r="E393" s="54"/>
      <c r="F393" s="54"/>
      <c r="G393" s="54"/>
      <c r="H393" s="42"/>
      <c r="I393" s="42"/>
      <c r="J393" s="42"/>
      <c r="K393" s="42"/>
    </row>
    <row r="394" spans="4:11" s="40" customFormat="1">
      <c r="D394" s="54"/>
      <c r="E394" s="54"/>
      <c r="F394" s="54"/>
      <c r="G394" s="54"/>
      <c r="H394" s="42"/>
      <c r="I394" s="42"/>
      <c r="J394" s="42"/>
      <c r="K394" s="42"/>
    </row>
    <row r="395" spans="4:11" s="40" customFormat="1">
      <c r="D395" s="54"/>
      <c r="E395" s="54"/>
      <c r="F395" s="54"/>
      <c r="G395" s="54"/>
      <c r="H395" s="42"/>
      <c r="I395" s="42"/>
      <c r="J395" s="42"/>
      <c r="K395" s="42"/>
    </row>
    <row r="396" spans="4:11" s="40" customFormat="1">
      <c r="D396" s="54"/>
      <c r="E396" s="54"/>
      <c r="F396" s="54"/>
      <c r="G396" s="54"/>
      <c r="H396" s="42"/>
      <c r="I396" s="42"/>
      <c r="J396" s="42"/>
      <c r="K396" s="42"/>
    </row>
    <row r="397" spans="4:11" s="40" customFormat="1">
      <c r="D397" s="54"/>
      <c r="E397" s="54"/>
      <c r="F397" s="54"/>
      <c r="G397" s="54"/>
      <c r="H397" s="42"/>
      <c r="I397" s="42"/>
      <c r="J397" s="42"/>
      <c r="K397" s="42"/>
    </row>
    <row r="398" spans="4:11" s="40" customFormat="1">
      <c r="D398" s="54"/>
      <c r="E398" s="54"/>
      <c r="F398" s="54"/>
      <c r="G398" s="54"/>
      <c r="H398" s="42"/>
      <c r="I398" s="42"/>
      <c r="J398" s="42"/>
      <c r="K398" s="42"/>
    </row>
    <row r="399" spans="4:11" s="40" customFormat="1">
      <c r="D399" s="54"/>
      <c r="E399" s="54"/>
      <c r="F399" s="54"/>
      <c r="G399" s="54"/>
      <c r="H399" s="42"/>
      <c r="I399" s="42"/>
      <c r="J399" s="42"/>
      <c r="K399" s="42"/>
    </row>
    <row r="400" spans="4:11" s="40" customFormat="1">
      <c r="D400" s="54"/>
      <c r="E400" s="54"/>
      <c r="F400" s="54"/>
      <c r="G400" s="54"/>
      <c r="H400" s="42"/>
      <c r="I400" s="42"/>
      <c r="J400" s="42"/>
      <c r="K400" s="42"/>
    </row>
    <row r="401" spans="4:11" s="40" customFormat="1">
      <c r="D401" s="54"/>
      <c r="E401" s="54"/>
      <c r="F401" s="54"/>
      <c r="G401" s="54"/>
      <c r="H401" s="42"/>
      <c r="I401" s="42"/>
      <c r="J401" s="42"/>
      <c r="K401" s="42"/>
    </row>
    <row r="402" spans="4:11" s="40" customFormat="1">
      <c r="D402" s="54"/>
      <c r="E402" s="54"/>
      <c r="F402" s="54"/>
      <c r="G402" s="54"/>
      <c r="H402" s="42"/>
      <c r="I402" s="42"/>
      <c r="J402" s="42"/>
      <c r="K402" s="42"/>
    </row>
    <row r="403" spans="4:11" s="40" customFormat="1">
      <c r="D403" s="54"/>
      <c r="E403" s="54"/>
      <c r="F403" s="54"/>
      <c r="G403" s="54"/>
      <c r="H403" s="42"/>
      <c r="I403" s="42"/>
      <c r="J403" s="42"/>
      <c r="K403" s="42"/>
    </row>
    <row r="404" spans="4:11" s="40" customFormat="1">
      <c r="D404" s="54"/>
      <c r="E404" s="54"/>
      <c r="F404" s="54"/>
      <c r="G404" s="54"/>
      <c r="H404" s="42"/>
      <c r="I404" s="42"/>
      <c r="J404" s="42"/>
      <c r="K404" s="42"/>
    </row>
    <row r="405" spans="4:11" s="40" customFormat="1">
      <c r="D405" s="54"/>
      <c r="E405" s="54"/>
      <c r="F405" s="54"/>
      <c r="G405" s="54"/>
      <c r="H405" s="42"/>
      <c r="I405" s="42"/>
      <c r="J405" s="42"/>
      <c r="K405" s="42"/>
    </row>
    <row r="406" spans="4:11" s="40" customFormat="1">
      <c r="D406" s="54"/>
      <c r="E406" s="54"/>
      <c r="F406" s="54"/>
      <c r="G406" s="54"/>
      <c r="H406" s="42"/>
      <c r="I406" s="42"/>
      <c r="J406" s="42"/>
      <c r="K406" s="42"/>
    </row>
    <row r="407" spans="4:11" s="40" customFormat="1">
      <c r="D407" s="54"/>
      <c r="E407" s="54"/>
      <c r="F407" s="54"/>
      <c r="G407" s="54"/>
      <c r="H407" s="42"/>
      <c r="I407" s="42"/>
      <c r="J407" s="42"/>
      <c r="K407" s="42"/>
    </row>
    <row r="408" spans="4:11" s="40" customFormat="1">
      <c r="D408" s="54"/>
      <c r="E408" s="54"/>
      <c r="F408" s="54"/>
      <c r="G408" s="54"/>
      <c r="H408" s="42"/>
      <c r="I408" s="42"/>
      <c r="J408" s="42"/>
      <c r="K408" s="42"/>
    </row>
    <row r="409" spans="4:11" s="40" customFormat="1">
      <c r="D409" s="54"/>
      <c r="E409" s="54"/>
      <c r="F409" s="54"/>
      <c r="G409" s="54"/>
      <c r="H409" s="42"/>
      <c r="I409" s="42"/>
      <c r="J409" s="42"/>
      <c r="K409" s="42"/>
    </row>
    <row r="410" spans="4:11" s="40" customFormat="1">
      <c r="D410" s="54"/>
      <c r="E410" s="54"/>
      <c r="F410" s="54"/>
      <c r="G410" s="54"/>
      <c r="H410" s="42"/>
      <c r="I410" s="42"/>
      <c r="J410" s="42"/>
      <c r="K410" s="42"/>
    </row>
    <row r="411" spans="4:11" s="40" customFormat="1">
      <c r="D411" s="54"/>
      <c r="E411" s="54"/>
      <c r="F411" s="54"/>
      <c r="G411" s="54"/>
      <c r="H411" s="42"/>
      <c r="I411" s="42"/>
      <c r="J411" s="42"/>
      <c r="K411" s="42"/>
    </row>
    <row r="412" spans="4:11" s="40" customFormat="1">
      <c r="D412" s="54"/>
      <c r="E412" s="54"/>
      <c r="F412" s="54"/>
      <c r="G412" s="54"/>
      <c r="H412" s="42"/>
      <c r="I412" s="42"/>
      <c r="J412" s="42"/>
      <c r="K412" s="42"/>
    </row>
    <row r="413" spans="4:11" s="40" customFormat="1">
      <c r="D413" s="54"/>
      <c r="E413" s="54"/>
      <c r="F413" s="54"/>
      <c r="G413" s="54"/>
      <c r="H413" s="42"/>
      <c r="I413" s="42"/>
      <c r="J413" s="42"/>
      <c r="K413" s="42"/>
    </row>
    <row r="414" spans="4:11" s="40" customFormat="1">
      <c r="D414" s="54"/>
      <c r="E414" s="54"/>
      <c r="F414" s="54"/>
      <c r="G414" s="54"/>
      <c r="H414" s="42"/>
      <c r="I414" s="42"/>
      <c r="J414" s="42"/>
      <c r="K414" s="42"/>
    </row>
    <row r="415" spans="4:11" s="40" customFormat="1">
      <c r="D415" s="54"/>
      <c r="E415" s="54"/>
      <c r="F415" s="54"/>
      <c r="G415" s="54"/>
      <c r="H415" s="42"/>
      <c r="I415" s="42"/>
      <c r="J415" s="42"/>
      <c r="K415" s="42"/>
    </row>
    <row r="416" spans="4:11" s="40" customFormat="1">
      <c r="D416" s="54"/>
      <c r="E416" s="54"/>
      <c r="F416" s="54"/>
      <c r="G416" s="54"/>
      <c r="H416" s="42"/>
      <c r="I416" s="42"/>
      <c r="J416" s="42"/>
      <c r="K416" s="42"/>
    </row>
    <row r="417" spans="4:11" s="40" customFormat="1">
      <c r="D417" s="54"/>
      <c r="E417" s="54"/>
      <c r="F417" s="54"/>
      <c r="G417" s="54"/>
      <c r="H417" s="42"/>
      <c r="I417" s="42"/>
      <c r="J417" s="42"/>
      <c r="K417" s="42"/>
    </row>
    <row r="418" spans="4:11" s="40" customFormat="1">
      <c r="D418" s="54"/>
      <c r="E418" s="54"/>
      <c r="F418" s="54"/>
      <c r="G418" s="54"/>
      <c r="H418" s="42"/>
      <c r="I418" s="42"/>
      <c r="J418" s="42"/>
      <c r="K418" s="42"/>
    </row>
    <row r="419" spans="4:11" s="40" customFormat="1">
      <c r="D419" s="54"/>
      <c r="E419" s="54"/>
      <c r="F419" s="54"/>
      <c r="G419" s="54"/>
      <c r="H419" s="42"/>
      <c r="I419" s="42"/>
      <c r="J419" s="42"/>
      <c r="K419" s="42"/>
    </row>
    <row r="420" spans="4:11" s="40" customFormat="1">
      <c r="D420" s="54"/>
      <c r="E420" s="54"/>
      <c r="F420" s="54"/>
      <c r="G420" s="54"/>
      <c r="H420" s="42"/>
      <c r="I420" s="42"/>
      <c r="J420" s="42"/>
      <c r="K420" s="42"/>
    </row>
    <row r="421" spans="4:11" s="40" customFormat="1">
      <c r="D421" s="54"/>
      <c r="E421" s="54"/>
      <c r="F421" s="54"/>
      <c r="G421" s="54"/>
      <c r="H421" s="42"/>
      <c r="I421" s="42"/>
      <c r="J421" s="42"/>
      <c r="K421" s="42"/>
    </row>
    <row r="422" spans="4:11" s="40" customFormat="1">
      <c r="D422" s="54"/>
      <c r="E422" s="54"/>
      <c r="F422" s="54"/>
      <c r="G422" s="54"/>
      <c r="H422" s="42"/>
      <c r="I422" s="42"/>
      <c r="J422" s="42"/>
      <c r="K422" s="42"/>
    </row>
    <row r="423" spans="4:11" s="40" customFormat="1">
      <c r="D423" s="54"/>
      <c r="E423" s="54"/>
      <c r="F423" s="54"/>
      <c r="G423" s="54"/>
      <c r="H423" s="42"/>
      <c r="I423" s="42"/>
      <c r="J423" s="42"/>
      <c r="K423" s="42"/>
    </row>
    <row r="424" spans="4:11" s="40" customFormat="1">
      <c r="D424" s="54"/>
      <c r="E424" s="54"/>
      <c r="F424" s="54"/>
      <c r="G424" s="54"/>
      <c r="H424" s="42"/>
      <c r="I424" s="42"/>
      <c r="J424" s="42"/>
      <c r="K424" s="42"/>
    </row>
    <row r="425" spans="4:11" s="40" customFormat="1">
      <c r="D425" s="54"/>
      <c r="E425" s="54"/>
      <c r="F425" s="54"/>
      <c r="G425" s="54"/>
      <c r="H425" s="42"/>
      <c r="I425" s="42"/>
      <c r="J425" s="42"/>
      <c r="K425" s="42"/>
    </row>
    <row r="426" spans="4:11" s="40" customFormat="1">
      <c r="D426" s="54"/>
      <c r="E426" s="54"/>
      <c r="F426" s="54"/>
      <c r="G426" s="54"/>
      <c r="H426" s="42"/>
      <c r="I426" s="42"/>
      <c r="J426" s="42"/>
      <c r="K426" s="42"/>
    </row>
    <row r="427" spans="4:11" s="40" customFormat="1">
      <c r="D427" s="54"/>
      <c r="E427" s="54"/>
      <c r="F427" s="54"/>
      <c r="G427" s="54"/>
      <c r="H427" s="42"/>
      <c r="I427" s="42"/>
      <c r="J427" s="42"/>
      <c r="K427" s="42"/>
    </row>
    <row r="428" spans="4:11" s="40" customFormat="1">
      <c r="D428" s="54"/>
      <c r="E428" s="54"/>
      <c r="F428" s="54"/>
      <c r="G428" s="54"/>
      <c r="H428" s="42"/>
      <c r="I428" s="42"/>
      <c r="J428" s="42"/>
      <c r="K428" s="42"/>
    </row>
    <row r="429" spans="4:11" s="40" customFormat="1">
      <c r="D429" s="54"/>
      <c r="E429" s="54"/>
      <c r="F429" s="54"/>
      <c r="G429" s="54"/>
      <c r="H429" s="42"/>
      <c r="I429" s="42"/>
      <c r="J429" s="42"/>
      <c r="K429" s="42"/>
    </row>
    <row r="430" spans="4:11" s="40" customFormat="1">
      <c r="D430" s="54"/>
      <c r="E430" s="54"/>
      <c r="F430" s="54"/>
      <c r="G430" s="54"/>
      <c r="H430" s="42"/>
      <c r="I430" s="42"/>
      <c r="J430" s="42"/>
      <c r="K430" s="42"/>
    </row>
    <row r="431" spans="4:11" s="40" customFormat="1">
      <c r="D431" s="54"/>
      <c r="E431" s="54"/>
      <c r="F431" s="54"/>
      <c r="G431" s="54"/>
      <c r="H431" s="42"/>
      <c r="I431" s="42"/>
      <c r="J431" s="42"/>
      <c r="K431" s="42"/>
    </row>
    <row r="432" spans="4:11" s="40" customFormat="1">
      <c r="D432" s="54"/>
      <c r="E432" s="54"/>
      <c r="F432" s="54"/>
      <c r="G432" s="54"/>
      <c r="H432" s="42"/>
      <c r="I432" s="42"/>
      <c r="J432" s="42"/>
      <c r="K432" s="42"/>
    </row>
    <row r="433" spans="4:11" s="40" customFormat="1">
      <c r="D433" s="54"/>
      <c r="E433" s="54"/>
      <c r="F433" s="54"/>
      <c r="G433" s="54"/>
      <c r="H433" s="42"/>
      <c r="I433" s="42"/>
      <c r="J433" s="42"/>
      <c r="K433" s="42"/>
    </row>
    <row r="434" spans="4:11" s="40" customFormat="1">
      <c r="D434" s="54"/>
      <c r="E434" s="54"/>
      <c r="F434" s="54"/>
      <c r="G434" s="54"/>
      <c r="H434" s="42"/>
      <c r="I434" s="42"/>
      <c r="J434" s="42"/>
      <c r="K434" s="42"/>
    </row>
    <row r="435" spans="4:11" s="40" customFormat="1">
      <c r="D435" s="54"/>
      <c r="E435" s="54"/>
      <c r="F435" s="54"/>
      <c r="G435" s="54"/>
      <c r="H435" s="42"/>
      <c r="I435" s="42"/>
      <c r="J435" s="42"/>
      <c r="K435" s="42"/>
    </row>
    <row r="436" spans="4:11" s="40" customFormat="1">
      <c r="D436" s="54"/>
      <c r="E436" s="54"/>
      <c r="F436" s="54"/>
      <c r="G436" s="54"/>
      <c r="H436" s="42"/>
      <c r="I436" s="42"/>
      <c r="J436" s="42"/>
      <c r="K436" s="42"/>
    </row>
    <row r="437" spans="4:11" s="40" customFormat="1">
      <c r="D437" s="54"/>
      <c r="E437" s="54"/>
      <c r="F437" s="54"/>
      <c r="G437" s="54"/>
      <c r="H437" s="42"/>
      <c r="I437" s="42"/>
      <c r="J437" s="42"/>
      <c r="K437" s="42"/>
    </row>
    <row r="438" spans="4:11" s="40" customFormat="1">
      <c r="D438" s="54"/>
      <c r="E438" s="54"/>
      <c r="F438" s="54"/>
      <c r="G438" s="54"/>
      <c r="H438" s="42"/>
      <c r="I438" s="42"/>
      <c r="J438" s="42"/>
      <c r="K438" s="42"/>
    </row>
    <row r="439" spans="4:11" s="40" customFormat="1">
      <c r="D439" s="54"/>
      <c r="E439" s="54"/>
      <c r="F439" s="54"/>
      <c r="G439" s="54"/>
      <c r="H439" s="42"/>
      <c r="I439" s="42"/>
      <c r="J439" s="42"/>
      <c r="K439" s="42"/>
    </row>
    <row r="440" spans="4:11" s="40" customFormat="1">
      <c r="D440" s="54"/>
      <c r="E440" s="54"/>
      <c r="F440" s="54"/>
      <c r="G440" s="54"/>
      <c r="H440" s="42"/>
      <c r="I440" s="42"/>
      <c r="J440" s="42"/>
      <c r="K440" s="42"/>
    </row>
    <row r="441" spans="4:11" s="40" customFormat="1">
      <c r="D441" s="54"/>
      <c r="E441" s="54"/>
      <c r="F441" s="54"/>
      <c r="G441" s="54"/>
      <c r="H441" s="42"/>
      <c r="I441" s="42"/>
      <c r="J441" s="42"/>
      <c r="K441" s="42"/>
    </row>
    <row r="442" spans="4:11" s="40" customFormat="1">
      <c r="D442" s="54"/>
      <c r="E442" s="54"/>
      <c r="F442" s="54"/>
      <c r="G442" s="54"/>
      <c r="H442" s="42"/>
      <c r="I442" s="42"/>
      <c r="J442" s="42"/>
      <c r="K442" s="42"/>
    </row>
    <row r="443" spans="4:11" s="40" customFormat="1">
      <c r="D443" s="54"/>
      <c r="E443" s="54"/>
      <c r="F443" s="54"/>
      <c r="G443" s="54"/>
      <c r="H443" s="42"/>
      <c r="I443" s="42"/>
      <c r="J443" s="42"/>
      <c r="K443" s="42"/>
    </row>
    <row r="444" spans="4:11" s="40" customFormat="1">
      <c r="D444" s="54"/>
      <c r="E444" s="54"/>
      <c r="F444" s="54"/>
      <c r="G444" s="54"/>
      <c r="H444" s="42"/>
      <c r="I444" s="42"/>
      <c r="J444" s="42"/>
      <c r="K444" s="42"/>
    </row>
    <row r="445" spans="4:11" s="40" customFormat="1">
      <c r="D445" s="54"/>
      <c r="E445" s="54"/>
      <c r="F445" s="54"/>
      <c r="G445" s="54"/>
      <c r="H445" s="42"/>
      <c r="I445" s="42"/>
      <c r="J445" s="42"/>
      <c r="K445" s="42"/>
    </row>
    <row r="446" spans="4:11" s="40" customFormat="1">
      <c r="D446" s="54"/>
      <c r="E446" s="54"/>
      <c r="F446" s="54"/>
      <c r="G446" s="54"/>
      <c r="H446" s="42"/>
      <c r="I446" s="42"/>
      <c r="J446" s="42"/>
      <c r="K446" s="42"/>
    </row>
    <row r="447" spans="4:11" s="40" customFormat="1">
      <c r="D447" s="54"/>
      <c r="E447" s="54"/>
      <c r="F447" s="54"/>
      <c r="G447" s="54"/>
      <c r="H447" s="42"/>
      <c r="I447" s="42"/>
      <c r="J447" s="42"/>
      <c r="K447" s="42"/>
    </row>
    <row r="448" spans="4:11" s="40" customFormat="1">
      <c r="D448" s="54"/>
      <c r="E448" s="54"/>
      <c r="F448" s="54"/>
      <c r="G448" s="54"/>
      <c r="H448" s="42"/>
      <c r="I448" s="42"/>
      <c r="J448" s="42"/>
      <c r="K448" s="42"/>
    </row>
    <row r="449" spans="4:11" s="40" customFormat="1">
      <c r="D449" s="54"/>
      <c r="E449" s="54"/>
      <c r="F449" s="54"/>
      <c r="G449" s="54"/>
      <c r="H449" s="42"/>
      <c r="I449" s="42"/>
      <c r="J449" s="42"/>
      <c r="K449" s="42"/>
    </row>
    <row r="450" spans="4:11" s="40" customFormat="1">
      <c r="D450" s="54"/>
      <c r="E450" s="54"/>
      <c r="F450" s="54"/>
      <c r="G450" s="54"/>
      <c r="H450" s="42"/>
      <c r="I450" s="42"/>
      <c r="J450" s="42"/>
      <c r="K450" s="42"/>
    </row>
    <row r="451" spans="4:11" s="40" customFormat="1">
      <c r="D451" s="54"/>
      <c r="E451" s="54"/>
      <c r="F451" s="54"/>
      <c r="G451" s="54"/>
      <c r="H451" s="42"/>
      <c r="I451" s="42"/>
      <c r="J451" s="42"/>
      <c r="K451" s="42"/>
    </row>
    <row r="452" spans="4:11" s="40" customFormat="1">
      <c r="D452" s="54"/>
      <c r="E452" s="54"/>
      <c r="F452" s="54"/>
      <c r="G452" s="54"/>
      <c r="H452" s="42"/>
      <c r="I452" s="42"/>
      <c r="J452" s="42"/>
      <c r="K452" s="42"/>
    </row>
    <row r="453" spans="4:11" s="40" customFormat="1">
      <c r="D453" s="54"/>
      <c r="E453" s="54"/>
      <c r="F453" s="54"/>
      <c r="G453" s="54"/>
      <c r="H453" s="42"/>
      <c r="I453" s="42"/>
      <c r="J453" s="42"/>
      <c r="K453" s="42"/>
    </row>
    <row r="454" spans="4:11" s="40" customFormat="1">
      <c r="D454" s="54"/>
      <c r="E454" s="54"/>
      <c r="F454" s="54"/>
      <c r="G454" s="54"/>
      <c r="H454" s="42"/>
      <c r="I454" s="42"/>
      <c r="J454" s="42"/>
      <c r="K454" s="42"/>
    </row>
    <row r="455" spans="4:11" s="40" customFormat="1">
      <c r="D455" s="54"/>
      <c r="E455" s="54"/>
      <c r="F455" s="54"/>
      <c r="G455" s="54"/>
      <c r="H455" s="42"/>
      <c r="I455" s="42"/>
      <c r="J455" s="42"/>
      <c r="K455" s="42"/>
    </row>
    <row r="456" spans="4:11" s="40" customFormat="1">
      <c r="D456" s="54"/>
      <c r="E456" s="54"/>
      <c r="F456" s="54"/>
      <c r="G456" s="54"/>
      <c r="H456" s="42"/>
      <c r="I456" s="42"/>
      <c r="J456" s="42"/>
      <c r="K456" s="42"/>
    </row>
    <row r="457" spans="4:11" s="40" customFormat="1">
      <c r="D457" s="54"/>
      <c r="E457" s="54"/>
      <c r="F457" s="54"/>
      <c r="G457" s="54"/>
      <c r="H457" s="42"/>
      <c r="I457" s="42"/>
      <c r="J457" s="42"/>
      <c r="K457" s="42"/>
    </row>
    <row r="458" spans="4:11" s="40" customFormat="1">
      <c r="D458" s="54"/>
      <c r="E458" s="54"/>
      <c r="F458" s="54"/>
      <c r="G458" s="54"/>
      <c r="H458" s="42"/>
      <c r="I458" s="42"/>
      <c r="J458" s="42"/>
      <c r="K458" s="42"/>
    </row>
    <row r="459" spans="4:11" s="40" customFormat="1">
      <c r="D459" s="54"/>
      <c r="E459" s="54"/>
      <c r="F459" s="54"/>
      <c r="G459" s="54"/>
      <c r="H459" s="42"/>
      <c r="I459" s="42"/>
      <c r="J459" s="42"/>
      <c r="K459" s="42"/>
    </row>
    <row r="460" spans="4:11" s="40" customFormat="1">
      <c r="D460" s="54"/>
      <c r="E460" s="54"/>
      <c r="F460" s="54"/>
      <c r="G460" s="54"/>
      <c r="H460" s="42"/>
      <c r="I460" s="42"/>
      <c r="J460" s="42"/>
      <c r="K460" s="42"/>
    </row>
    <row r="461" spans="4:11" s="40" customFormat="1">
      <c r="D461" s="54"/>
      <c r="E461" s="54"/>
      <c r="F461" s="54"/>
      <c r="G461" s="54"/>
      <c r="H461" s="42"/>
      <c r="I461" s="42"/>
      <c r="J461" s="42"/>
      <c r="K461" s="42"/>
    </row>
    <row r="462" spans="4:11" s="40" customFormat="1">
      <c r="D462" s="54"/>
      <c r="E462" s="54"/>
      <c r="F462" s="54"/>
      <c r="G462" s="54"/>
      <c r="H462" s="42"/>
      <c r="I462" s="42"/>
      <c r="J462" s="42"/>
      <c r="K462" s="42"/>
    </row>
    <row r="463" spans="4:11" s="40" customFormat="1">
      <c r="D463" s="54"/>
      <c r="E463" s="54"/>
      <c r="F463" s="54"/>
      <c r="G463" s="54"/>
      <c r="H463" s="42"/>
      <c r="I463" s="42"/>
      <c r="J463" s="42"/>
      <c r="K463" s="42"/>
    </row>
    <row r="464" spans="4:11" s="40" customFormat="1">
      <c r="D464" s="54"/>
      <c r="E464" s="54"/>
      <c r="F464" s="54"/>
      <c r="G464" s="54"/>
      <c r="H464" s="42"/>
      <c r="I464" s="42"/>
      <c r="J464" s="42"/>
      <c r="K464" s="42"/>
    </row>
    <row r="465" spans="4:11" s="40" customFormat="1">
      <c r="D465" s="54"/>
      <c r="E465" s="54"/>
      <c r="F465" s="54"/>
      <c r="G465" s="54"/>
      <c r="H465" s="42"/>
      <c r="I465" s="42"/>
      <c r="J465" s="42"/>
      <c r="K465" s="42"/>
    </row>
    <row r="466" spans="4:11" s="40" customFormat="1">
      <c r="D466" s="54"/>
      <c r="E466" s="54"/>
      <c r="F466" s="54"/>
      <c r="G466" s="54"/>
      <c r="H466" s="42"/>
      <c r="I466" s="42"/>
      <c r="J466" s="42"/>
      <c r="K466" s="42"/>
    </row>
    <row r="467" spans="4:11" s="40" customFormat="1">
      <c r="D467" s="54"/>
      <c r="E467" s="54"/>
      <c r="F467" s="54"/>
      <c r="G467" s="54"/>
      <c r="H467" s="42"/>
      <c r="I467" s="42"/>
      <c r="J467" s="42"/>
      <c r="K467" s="42"/>
    </row>
    <row r="468" spans="4:11" s="40" customFormat="1">
      <c r="D468" s="54"/>
      <c r="E468" s="54"/>
      <c r="F468" s="54"/>
      <c r="G468" s="54"/>
      <c r="H468" s="42"/>
      <c r="I468" s="42"/>
      <c r="J468" s="42"/>
      <c r="K468" s="42"/>
    </row>
    <row r="469" spans="4:11" s="40" customFormat="1">
      <c r="D469" s="54"/>
      <c r="E469" s="54"/>
      <c r="F469" s="54"/>
      <c r="G469" s="54"/>
      <c r="H469" s="42"/>
      <c r="I469" s="42"/>
      <c r="J469" s="42"/>
      <c r="K469" s="42"/>
    </row>
    <row r="470" spans="4:11" s="40" customFormat="1">
      <c r="D470" s="54"/>
      <c r="E470" s="54"/>
      <c r="F470" s="54"/>
      <c r="G470" s="54"/>
      <c r="H470" s="42"/>
      <c r="I470" s="42"/>
      <c r="J470" s="42"/>
      <c r="K470" s="42"/>
    </row>
    <row r="471" spans="4:11" s="40" customFormat="1">
      <c r="D471" s="54"/>
      <c r="E471" s="54"/>
      <c r="F471" s="54"/>
      <c r="G471" s="54"/>
      <c r="H471" s="42"/>
      <c r="I471" s="42"/>
      <c r="J471" s="42"/>
      <c r="K471" s="42"/>
    </row>
    <row r="472" spans="4:11" s="40" customFormat="1">
      <c r="D472" s="54"/>
      <c r="E472" s="54"/>
      <c r="F472" s="54"/>
      <c r="G472" s="54"/>
      <c r="H472" s="42"/>
      <c r="I472" s="42"/>
      <c r="J472" s="42"/>
      <c r="K472" s="42"/>
    </row>
    <row r="473" spans="4:11" s="40" customFormat="1">
      <c r="D473" s="54"/>
      <c r="E473" s="54"/>
      <c r="F473" s="54"/>
      <c r="G473" s="54"/>
      <c r="H473" s="42"/>
      <c r="I473" s="42"/>
      <c r="J473" s="42"/>
      <c r="K473" s="42"/>
    </row>
    <row r="474" spans="4:11" s="40" customFormat="1">
      <c r="D474" s="54"/>
      <c r="E474" s="54"/>
      <c r="F474" s="54"/>
      <c r="G474" s="54"/>
      <c r="H474" s="42"/>
      <c r="I474" s="42"/>
      <c r="J474" s="42"/>
      <c r="K474" s="42"/>
    </row>
    <row r="475" spans="4:11" s="40" customFormat="1">
      <c r="D475" s="54"/>
      <c r="E475" s="54"/>
      <c r="F475" s="54"/>
      <c r="G475" s="54"/>
      <c r="H475" s="42"/>
      <c r="I475" s="42"/>
      <c r="J475" s="42"/>
      <c r="K475" s="42"/>
    </row>
    <row r="476" spans="4:11" s="40" customFormat="1">
      <c r="D476" s="54"/>
      <c r="E476" s="54"/>
      <c r="F476" s="54"/>
      <c r="G476" s="54"/>
      <c r="H476" s="42"/>
      <c r="I476" s="42"/>
      <c r="J476" s="42"/>
      <c r="K476" s="42"/>
    </row>
    <row r="477" spans="4:11" s="40" customFormat="1">
      <c r="D477" s="54"/>
      <c r="E477" s="54"/>
      <c r="F477" s="54"/>
      <c r="G477" s="54"/>
      <c r="H477" s="42"/>
      <c r="I477" s="42"/>
      <c r="J477" s="42"/>
      <c r="K477" s="42"/>
    </row>
    <row r="478" spans="4:11" s="40" customFormat="1">
      <c r="D478" s="54"/>
      <c r="E478" s="54"/>
      <c r="F478" s="54"/>
      <c r="G478" s="54"/>
      <c r="H478" s="42"/>
      <c r="I478" s="42"/>
      <c r="J478" s="42"/>
      <c r="K478" s="42"/>
    </row>
    <row r="479" spans="4:11" s="40" customFormat="1">
      <c r="D479" s="54"/>
      <c r="E479" s="54"/>
      <c r="F479" s="54"/>
      <c r="G479" s="54"/>
      <c r="H479" s="42"/>
      <c r="I479" s="42"/>
      <c r="J479" s="42"/>
      <c r="K479" s="42"/>
    </row>
    <row r="480" spans="4:11" s="40" customFormat="1">
      <c r="D480" s="54"/>
      <c r="E480" s="54"/>
      <c r="F480" s="54"/>
      <c r="G480" s="54"/>
      <c r="H480" s="42"/>
      <c r="I480" s="42"/>
      <c r="J480" s="42"/>
      <c r="K480" s="42"/>
    </row>
    <row r="481" spans="4:11" s="40" customFormat="1">
      <c r="D481" s="54"/>
      <c r="E481" s="54"/>
      <c r="F481" s="54"/>
      <c r="G481" s="54"/>
      <c r="H481" s="42"/>
      <c r="I481" s="42"/>
      <c r="J481" s="42"/>
      <c r="K481" s="42"/>
    </row>
    <row r="482" spans="4:11" s="40" customFormat="1">
      <c r="D482" s="54"/>
      <c r="E482" s="54"/>
      <c r="F482" s="54"/>
      <c r="G482" s="54"/>
      <c r="H482" s="42"/>
      <c r="I482" s="42"/>
      <c r="J482" s="42"/>
      <c r="K482" s="42"/>
    </row>
    <row r="483" spans="4:11" s="40" customFormat="1">
      <c r="D483" s="54"/>
      <c r="E483" s="54"/>
      <c r="F483" s="54"/>
      <c r="G483" s="54"/>
      <c r="H483" s="42"/>
      <c r="I483" s="42"/>
      <c r="J483" s="42"/>
      <c r="K483" s="42"/>
    </row>
    <row r="484" spans="4:11" s="40" customFormat="1">
      <c r="D484" s="54"/>
      <c r="E484" s="54"/>
      <c r="F484" s="54"/>
      <c r="G484" s="54"/>
      <c r="H484" s="42"/>
      <c r="I484" s="42"/>
      <c r="J484" s="42"/>
      <c r="K484" s="42"/>
    </row>
    <row r="485" spans="4:11" s="40" customFormat="1">
      <c r="D485" s="54"/>
      <c r="E485" s="54"/>
      <c r="F485" s="54"/>
      <c r="G485" s="54"/>
      <c r="H485" s="42"/>
      <c r="I485" s="42"/>
      <c r="J485" s="42"/>
      <c r="K485" s="42"/>
    </row>
    <row r="486" spans="4:11" s="40" customFormat="1">
      <c r="D486" s="54"/>
      <c r="E486" s="54"/>
      <c r="F486" s="54"/>
      <c r="G486" s="54"/>
      <c r="H486" s="42"/>
      <c r="I486" s="42"/>
      <c r="J486" s="42"/>
      <c r="K486" s="42"/>
    </row>
    <row r="487" spans="4:11" s="40" customFormat="1">
      <c r="D487" s="54"/>
      <c r="E487" s="54"/>
      <c r="F487" s="54"/>
      <c r="G487" s="54"/>
      <c r="H487" s="42"/>
      <c r="I487" s="42"/>
      <c r="J487" s="42"/>
      <c r="K487" s="42"/>
    </row>
    <row r="488" spans="4:11" s="40" customFormat="1">
      <c r="D488" s="54"/>
      <c r="E488" s="54"/>
      <c r="F488" s="54"/>
      <c r="G488" s="54"/>
      <c r="H488" s="42"/>
      <c r="I488" s="42"/>
      <c r="J488" s="42"/>
      <c r="K488" s="42"/>
    </row>
    <row r="489" spans="4:11" s="40" customFormat="1">
      <c r="D489" s="54"/>
      <c r="E489" s="54"/>
      <c r="F489" s="54"/>
      <c r="G489" s="54"/>
      <c r="H489" s="42"/>
      <c r="I489" s="42"/>
      <c r="J489" s="42"/>
      <c r="K489" s="42"/>
    </row>
    <row r="490" spans="4:11" s="40" customFormat="1">
      <c r="D490" s="54"/>
      <c r="E490" s="54"/>
      <c r="F490" s="54"/>
      <c r="G490" s="54"/>
      <c r="H490" s="42"/>
      <c r="I490" s="42"/>
      <c r="J490" s="42"/>
      <c r="K490" s="42"/>
    </row>
    <row r="491" spans="4:11" s="40" customFormat="1">
      <c r="D491" s="54"/>
      <c r="E491" s="54"/>
      <c r="F491" s="54"/>
      <c r="G491" s="54"/>
      <c r="H491" s="42"/>
      <c r="I491" s="42"/>
      <c r="J491" s="42"/>
      <c r="K491" s="42"/>
    </row>
    <row r="492" spans="4:11" s="40" customFormat="1">
      <c r="D492" s="54"/>
      <c r="E492" s="54"/>
      <c r="F492" s="54"/>
      <c r="G492" s="54"/>
      <c r="H492" s="42"/>
      <c r="I492" s="42"/>
      <c r="J492" s="42"/>
      <c r="K492" s="42"/>
    </row>
    <row r="493" spans="4:11" s="40" customFormat="1">
      <c r="D493" s="54"/>
      <c r="E493" s="54"/>
      <c r="F493" s="54"/>
      <c r="G493" s="54"/>
      <c r="H493" s="42"/>
      <c r="I493" s="42"/>
      <c r="J493" s="42"/>
      <c r="K493" s="42"/>
    </row>
    <row r="494" spans="4:11" s="40" customFormat="1">
      <c r="D494" s="54"/>
      <c r="E494" s="54"/>
      <c r="F494" s="54"/>
      <c r="G494" s="54"/>
      <c r="H494" s="42"/>
      <c r="I494" s="42"/>
      <c r="J494" s="42"/>
      <c r="K494" s="42"/>
    </row>
    <row r="495" spans="4:11" s="40" customFormat="1">
      <c r="D495" s="54"/>
      <c r="E495" s="54"/>
      <c r="F495" s="54"/>
      <c r="G495" s="54"/>
      <c r="H495" s="42"/>
      <c r="I495" s="42"/>
      <c r="J495" s="42"/>
      <c r="K495" s="42"/>
    </row>
    <row r="496" spans="4:11" s="40" customFormat="1">
      <c r="D496" s="54"/>
      <c r="E496" s="54"/>
      <c r="F496" s="54"/>
      <c r="G496" s="54"/>
      <c r="H496" s="42"/>
      <c r="I496" s="42"/>
      <c r="J496" s="42"/>
      <c r="K496" s="42"/>
    </row>
    <row r="497" spans="4:11" s="40" customFormat="1">
      <c r="D497" s="54"/>
      <c r="E497" s="54"/>
      <c r="F497" s="54"/>
      <c r="G497" s="54"/>
      <c r="H497" s="42"/>
      <c r="I497" s="42"/>
      <c r="J497" s="42"/>
      <c r="K497" s="42"/>
    </row>
    <row r="498" spans="4:11" s="40" customFormat="1">
      <c r="D498" s="54"/>
      <c r="E498" s="54"/>
      <c r="F498" s="54"/>
      <c r="G498" s="54"/>
      <c r="H498" s="42"/>
      <c r="I498" s="42"/>
      <c r="J498" s="42"/>
      <c r="K498" s="42"/>
    </row>
    <row r="499" spans="4:11" s="40" customFormat="1">
      <c r="D499" s="54"/>
      <c r="E499" s="54"/>
      <c r="F499" s="54"/>
      <c r="G499" s="54"/>
      <c r="H499" s="42"/>
      <c r="I499" s="42"/>
      <c r="J499" s="42"/>
      <c r="K499" s="42"/>
    </row>
    <row r="500" spans="4:11" s="40" customFormat="1">
      <c r="D500" s="54"/>
      <c r="E500" s="54"/>
      <c r="F500" s="54"/>
      <c r="G500" s="54"/>
      <c r="H500" s="42"/>
      <c r="I500" s="42"/>
      <c r="J500" s="42"/>
      <c r="K500" s="42"/>
    </row>
    <row r="501" spans="4:11" s="40" customFormat="1">
      <c r="D501" s="54"/>
      <c r="E501" s="54"/>
      <c r="F501" s="54"/>
      <c r="G501" s="54"/>
      <c r="H501" s="42"/>
      <c r="I501" s="42"/>
      <c r="J501" s="42"/>
      <c r="K501" s="42"/>
    </row>
    <row r="502" spans="4:11" s="40" customFormat="1">
      <c r="D502" s="54"/>
      <c r="E502" s="54"/>
      <c r="F502" s="54"/>
      <c r="G502" s="54"/>
      <c r="H502" s="42"/>
      <c r="I502" s="42"/>
      <c r="J502" s="42"/>
      <c r="K502" s="42"/>
    </row>
    <row r="503" spans="4:11" s="40" customFormat="1">
      <c r="D503" s="54"/>
      <c r="E503" s="54"/>
      <c r="F503" s="54"/>
      <c r="G503" s="54"/>
      <c r="H503" s="42"/>
      <c r="I503" s="42"/>
      <c r="J503" s="42"/>
      <c r="K503" s="42"/>
    </row>
    <row r="504" spans="4:11" s="40" customFormat="1">
      <c r="D504" s="54"/>
      <c r="E504" s="54"/>
      <c r="F504" s="54"/>
      <c r="G504" s="54"/>
      <c r="H504" s="42"/>
      <c r="I504" s="42"/>
      <c r="J504" s="42"/>
      <c r="K504" s="42"/>
    </row>
    <row r="505" spans="4:11" s="40" customFormat="1">
      <c r="D505" s="54"/>
      <c r="E505" s="54"/>
      <c r="F505" s="54"/>
      <c r="G505" s="54"/>
      <c r="H505" s="42"/>
      <c r="I505" s="42"/>
      <c r="J505" s="42"/>
      <c r="K505" s="42"/>
    </row>
    <row r="506" spans="4:11" s="40" customFormat="1">
      <c r="D506" s="54"/>
      <c r="E506" s="54"/>
      <c r="F506" s="54"/>
      <c r="G506" s="54"/>
      <c r="H506" s="42"/>
      <c r="I506" s="42"/>
      <c r="J506" s="42"/>
      <c r="K506" s="42"/>
    </row>
    <row r="507" spans="4:11" s="40" customFormat="1">
      <c r="D507" s="54"/>
      <c r="E507" s="54"/>
      <c r="F507" s="54"/>
      <c r="G507" s="54"/>
      <c r="H507" s="42"/>
      <c r="I507" s="42"/>
      <c r="J507" s="42"/>
      <c r="K507" s="42"/>
    </row>
    <row r="508" spans="4:11" s="40" customFormat="1">
      <c r="D508" s="54"/>
      <c r="E508" s="54"/>
      <c r="F508" s="54"/>
      <c r="G508" s="54"/>
      <c r="H508" s="42"/>
      <c r="I508" s="42"/>
      <c r="J508" s="42"/>
      <c r="K508" s="42"/>
    </row>
    <row r="509" spans="4:11" s="40" customFormat="1">
      <c r="D509" s="54"/>
      <c r="E509" s="54"/>
      <c r="F509" s="54"/>
      <c r="G509" s="54"/>
      <c r="H509" s="42"/>
      <c r="I509" s="42"/>
      <c r="J509" s="42"/>
      <c r="K509" s="42"/>
    </row>
    <row r="510" spans="4:11" s="40" customFormat="1">
      <c r="D510" s="54"/>
      <c r="E510" s="54"/>
      <c r="F510" s="54"/>
      <c r="G510" s="54"/>
      <c r="H510" s="42"/>
      <c r="I510" s="42"/>
      <c r="J510" s="42"/>
      <c r="K510" s="42"/>
    </row>
    <row r="511" spans="4:11" s="40" customFormat="1">
      <c r="D511" s="54"/>
      <c r="E511" s="54"/>
      <c r="F511" s="54"/>
      <c r="G511" s="54"/>
      <c r="H511" s="42"/>
      <c r="I511" s="42"/>
      <c r="J511" s="42"/>
      <c r="K511" s="42"/>
    </row>
    <row r="512" spans="4:11" s="40" customFormat="1">
      <c r="D512" s="54"/>
      <c r="E512" s="54"/>
      <c r="F512" s="54"/>
      <c r="G512" s="54"/>
      <c r="H512" s="42"/>
      <c r="I512" s="42"/>
      <c r="J512" s="42"/>
      <c r="K512" s="42"/>
    </row>
    <row r="513" spans="4:11" s="40" customFormat="1">
      <c r="D513" s="54"/>
      <c r="E513" s="54"/>
      <c r="F513" s="54"/>
      <c r="G513" s="54"/>
      <c r="H513" s="42"/>
      <c r="I513" s="42"/>
      <c r="J513" s="42"/>
      <c r="K513" s="42"/>
    </row>
    <row r="514" spans="4:11" s="40" customFormat="1">
      <c r="D514" s="54"/>
      <c r="E514" s="54"/>
      <c r="F514" s="54"/>
      <c r="G514" s="54"/>
      <c r="H514" s="42"/>
      <c r="I514" s="42"/>
      <c r="J514" s="42"/>
      <c r="K514" s="42"/>
    </row>
    <row r="515" spans="4:11" s="40" customFormat="1">
      <c r="D515" s="54"/>
      <c r="E515" s="54"/>
      <c r="F515" s="54"/>
      <c r="G515" s="54"/>
      <c r="H515" s="42"/>
      <c r="I515" s="42"/>
      <c r="J515" s="42"/>
      <c r="K515" s="42"/>
    </row>
    <row r="516" spans="4:11" s="40" customFormat="1">
      <c r="D516" s="54"/>
      <c r="E516" s="54"/>
      <c r="F516" s="54"/>
      <c r="G516" s="54"/>
      <c r="H516" s="42"/>
      <c r="I516" s="42"/>
      <c r="J516" s="42"/>
      <c r="K516" s="42"/>
    </row>
    <row r="517" spans="4:11" s="40" customFormat="1">
      <c r="D517" s="54"/>
      <c r="E517" s="54"/>
      <c r="F517" s="54"/>
      <c r="G517" s="54"/>
      <c r="H517" s="42"/>
      <c r="I517" s="42"/>
      <c r="J517" s="42"/>
      <c r="K517" s="42"/>
    </row>
    <row r="518" spans="4:11" s="40" customFormat="1">
      <c r="D518" s="54"/>
      <c r="E518" s="54"/>
      <c r="F518" s="54"/>
      <c r="G518" s="54"/>
      <c r="H518" s="42"/>
      <c r="I518" s="42"/>
      <c r="J518" s="42"/>
      <c r="K518" s="42"/>
    </row>
    <row r="519" spans="4:11" s="40" customFormat="1">
      <c r="D519" s="54"/>
      <c r="E519" s="54"/>
      <c r="F519" s="54"/>
      <c r="G519" s="54"/>
      <c r="H519" s="42"/>
      <c r="I519" s="42"/>
      <c r="J519" s="42"/>
      <c r="K519" s="42"/>
    </row>
    <row r="520" spans="4:11" s="40" customFormat="1">
      <c r="D520" s="54"/>
      <c r="E520" s="54"/>
      <c r="F520" s="54"/>
      <c r="G520" s="54"/>
      <c r="H520" s="42"/>
      <c r="I520" s="42"/>
      <c r="J520" s="42"/>
      <c r="K520" s="42"/>
    </row>
    <row r="521" spans="4:11" s="40" customFormat="1">
      <c r="D521" s="54"/>
      <c r="E521" s="54"/>
      <c r="F521" s="54"/>
      <c r="G521" s="54"/>
      <c r="H521" s="42"/>
      <c r="I521" s="42"/>
      <c r="J521" s="42"/>
      <c r="K521" s="42"/>
    </row>
    <row r="522" spans="4:11" s="40" customFormat="1">
      <c r="D522" s="54"/>
      <c r="E522" s="54"/>
      <c r="F522" s="54"/>
      <c r="G522" s="54"/>
      <c r="H522" s="42"/>
      <c r="I522" s="42"/>
      <c r="J522" s="42"/>
      <c r="K522" s="42"/>
    </row>
    <row r="523" spans="4:11" s="40" customFormat="1">
      <c r="D523" s="54"/>
      <c r="E523" s="54"/>
      <c r="F523" s="54"/>
      <c r="G523" s="54"/>
      <c r="H523" s="42"/>
      <c r="I523" s="42"/>
      <c r="J523" s="42"/>
      <c r="K523" s="42"/>
    </row>
    <row r="524" spans="4:11" s="40" customFormat="1">
      <c r="D524" s="54"/>
      <c r="E524" s="54"/>
      <c r="F524" s="54"/>
      <c r="G524" s="54"/>
      <c r="H524" s="42"/>
      <c r="I524" s="42"/>
      <c r="J524" s="42"/>
      <c r="K524" s="42"/>
    </row>
    <row r="525" spans="4:11" s="40" customFormat="1">
      <c r="D525" s="54"/>
      <c r="E525" s="54"/>
      <c r="F525" s="54"/>
      <c r="G525" s="54"/>
      <c r="H525" s="42"/>
      <c r="I525" s="42"/>
      <c r="J525" s="42"/>
      <c r="K525" s="42"/>
    </row>
    <row r="526" spans="4:11" s="40" customFormat="1">
      <c r="D526" s="54"/>
      <c r="E526" s="54"/>
      <c r="F526" s="54"/>
      <c r="G526" s="54"/>
      <c r="H526" s="42"/>
      <c r="I526" s="42"/>
      <c r="J526" s="42"/>
      <c r="K526" s="42"/>
    </row>
    <row r="527" spans="4:11" s="40" customFormat="1">
      <c r="D527" s="54"/>
      <c r="E527" s="54"/>
      <c r="F527" s="54"/>
      <c r="G527" s="54"/>
      <c r="H527" s="42"/>
      <c r="I527" s="42"/>
      <c r="J527" s="42"/>
      <c r="K527" s="42"/>
    </row>
    <row r="528" spans="4:11" s="40" customFormat="1">
      <c r="D528" s="54"/>
      <c r="E528" s="54"/>
      <c r="F528" s="54"/>
      <c r="G528" s="54"/>
      <c r="H528" s="42"/>
      <c r="I528" s="42"/>
      <c r="J528" s="42"/>
      <c r="K528" s="42"/>
    </row>
    <row r="529" spans="4:11" s="40" customFormat="1">
      <c r="D529" s="54"/>
      <c r="E529" s="54"/>
      <c r="F529" s="54"/>
      <c r="G529" s="54"/>
      <c r="H529" s="42"/>
      <c r="I529" s="42"/>
      <c r="J529" s="42"/>
      <c r="K529" s="42"/>
    </row>
    <row r="530" spans="4:11" s="40" customFormat="1">
      <c r="D530" s="54"/>
      <c r="E530" s="54"/>
      <c r="F530" s="54"/>
      <c r="G530" s="54"/>
      <c r="H530" s="42"/>
      <c r="I530" s="42"/>
      <c r="J530" s="42"/>
      <c r="K530" s="42"/>
    </row>
    <row r="531" spans="4:11" s="40" customFormat="1">
      <c r="D531" s="54"/>
      <c r="E531" s="54"/>
      <c r="F531" s="54"/>
      <c r="G531" s="54"/>
      <c r="H531" s="42"/>
      <c r="I531" s="42"/>
      <c r="J531" s="42"/>
      <c r="K531" s="42"/>
    </row>
    <row r="532" spans="4:11" s="40" customFormat="1">
      <c r="D532" s="54"/>
      <c r="E532" s="54"/>
      <c r="F532" s="54"/>
      <c r="G532" s="54"/>
      <c r="H532" s="42"/>
      <c r="I532" s="42"/>
      <c r="J532" s="42"/>
      <c r="K532" s="42"/>
    </row>
    <row r="533" spans="4:11" s="40" customFormat="1">
      <c r="D533" s="54"/>
      <c r="E533" s="54"/>
      <c r="F533" s="54"/>
      <c r="G533" s="54"/>
      <c r="H533" s="42"/>
      <c r="I533" s="42"/>
      <c r="J533" s="42"/>
      <c r="K533" s="42"/>
    </row>
    <row r="534" spans="4:11" s="40" customFormat="1">
      <c r="D534" s="54"/>
      <c r="E534" s="54"/>
      <c r="F534" s="54"/>
      <c r="G534" s="54"/>
      <c r="H534" s="42"/>
      <c r="I534" s="42"/>
      <c r="J534" s="42"/>
      <c r="K534" s="42"/>
    </row>
    <row r="535" spans="4:11" s="40" customFormat="1">
      <c r="D535" s="54"/>
      <c r="E535" s="54"/>
      <c r="F535" s="54"/>
      <c r="G535" s="54"/>
      <c r="H535" s="42"/>
      <c r="I535" s="42"/>
      <c r="J535" s="42"/>
      <c r="K535" s="42"/>
    </row>
    <row r="536" spans="4:11" s="40" customFormat="1">
      <c r="D536" s="54"/>
      <c r="E536" s="54"/>
      <c r="F536" s="54"/>
      <c r="G536" s="54"/>
      <c r="H536" s="42"/>
      <c r="I536" s="42"/>
      <c r="J536" s="42"/>
      <c r="K536" s="42"/>
    </row>
    <row r="537" spans="4:11" s="40" customFormat="1">
      <c r="D537" s="54"/>
      <c r="E537" s="54"/>
      <c r="F537" s="54"/>
      <c r="G537" s="54"/>
      <c r="H537" s="42"/>
      <c r="I537" s="42"/>
      <c r="J537" s="42"/>
      <c r="K537" s="42"/>
    </row>
    <row r="538" spans="4:11" s="40" customFormat="1">
      <c r="D538" s="54"/>
      <c r="E538" s="54"/>
      <c r="F538" s="54"/>
      <c r="G538" s="54"/>
      <c r="H538" s="42"/>
      <c r="I538" s="42"/>
      <c r="J538" s="42"/>
      <c r="K538" s="42"/>
    </row>
    <row r="539" spans="4:11" s="40" customFormat="1">
      <c r="D539" s="54"/>
      <c r="E539" s="54"/>
      <c r="F539" s="54"/>
      <c r="G539" s="54"/>
      <c r="H539" s="42"/>
      <c r="I539" s="42"/>
      <c r="J539" s="42"/>
      <c r="K539" s="42"/>
    </row>
    <row r="540" spans="4:11" s="40" customFormat="1">
      <c r="D540" s="54"/>
      <c r="E540" s="54"/>
      <c r="F540" s="54"/>
      <c r="G540" s="54"/>
      <c r="H540" s="42"/>
      <c r="I540" s="42"/>
      <c r="J540" s="42"/>
      <c r="K540" s="42"/>
    </row>
    <row r="541" spans="4:11" s="40" customFormat="1">
      <c r="D541" s="54"/>
      <c r="E541" s="54"/>
      <c r="F541" s="54"/>
      <c r="G541" s="54"/>
      <c r="H541" s="42"/>
      <c r="I541" s="42"/>
      <c r="J541" s="42"/>
      <c r="K541" s="42"/>
    </row>
    <row r="542" spans="4:11" s="40" customFormat="1">
      <c r="D542" s="54"/>
      <c r="E542" s="54"/>
      <c r="F542" s="54"/>
      <c r="G542" s="54"/>
      <c r="H542" s="42"/>
      <c r="I542" s="42"/>
      <c r="J542" s="42"/>
      <c r="K542" s="42"/>
    </row>
    <row r="543" spans="4:11" s="40" customFormat="1">
      <c r="D543" s="54"/>
      <c r="E543" s="54"/>
      <c r="F543" s="54"/>
      <c r="G543" s="54"/>
      <c r="H543" s="42"/>
      <c r="I543" s="42"/>
      <c r="J543" s="42"/>
      <c r="K543" s="42"/>
    </row>
    <row r="544" spans="4:11" s="40" customFormat="1">
      <c r="D544" s="54"/>
      <c r="E544" s="54"/>
      <c r="F544" s="54"/>
      <c r="G544" s="54"/>
      <c r="H544" s="42"/>
      <c r="I544" s="42"/>
      <c r="J544" s="42"/>
      <c r="K544" s="42"/>
    </row>
    <row r="545" spans="4:11" s="40" customFormat="1">
      <c r="D545" s="54"/>
      <c r="E545" s="54"/>
      <c r="F545" s="54"/>
      <c r="G545" s="54"/>
      <c r="H545" s="42"/>
      <c r="I545" s="42"/>
      <c r="J545" s="42"/>
      <c r="K545" s="42"/>
    </row>
    <row r="546" spans="4:11" s="40" customFormat="1">
      <c r="D546" s="54"/>
      <c r="E546" s="54"/>
      <c r="F546" s="54"/>
      <c r="G546" s="54"/>
      <c r="H546" s="42"/>
      <c r="I546" s="42"/>
      <c r="J546" s="42"/>
      <c r="K546" s="42"/>
    </row>
    <row r="547" spans="4:11" s="40" customFormat="1">
      <c r="D547" s="54"/>
      <c r="E547" s="54"/>
      <c r="F547" s="54"/>
      <c r="G547" s="54"/>
      <c r="H547" s="42"/>
      <c r="I547" s="42"/>
      <c r="J547" s="42"/>
      <c r="K547" s="42"/>
    </row>
    <row r="548" spans="4:11" s="40" customFormat="1">
      <c r="D548" s="54"/>
      <c r="E548" s="54"/>
      <c r="F548" s="54"/>
      <c r="G548" s="54"/>
      <c r="H548" s="42"/>
      <c r="I548" s="42"/>
      <c r="J548" s="42"/>
      <c r="K548" s="42"/>
    </row>
    <row r="549" spans="4:11" s="40" customFormat="1">
      <c r="D549" s="54"/>
      <c r="E549" s="54"/>
      <c r="F549" s="54"/>
      <c r="G549" s="54"/>
      <c r="H549" s="42"/>
      <c r="I549" s="42"/>
      <c r="J549" s="42"/>
      <c r="K549" s="42"/>
    </row>
    <row r="550" spans="4:11" s="40" customFormat="1">
      <c r="D550" s="54"/>
      <c r="E550" s="54"/>
      <c r="F550" s="54"/>
      <c r="G550" s="54"/>
      <c r="H550" s="42"/>
      <c r="I550" s="42"/>
      <c r="J550" s="42"/>
      <c r="K550" s="42"/>
    </row>
    <row r="551" spans="4:11" s="40" customFormat="1">
      <c r="D551" s="54"/>
      <c r="E551" s="54"/>
      <c r="F551" s="54"/>
      <c r="G551" s="54"/>
      <c r="H551" s="42"/>
      <c r="I551" s="42"/>
      <c r="J551" s="42"/>
      <c r="K551" s="42"/>
    </row>
    <row r="552" spans="4:11" s="40" customFormat="1">
      <c r="D552" s="54"/>
      <c r="E552" s="54"/>
      <c r="F552" s="54"/>
      <c r="G552" s="54"/>
      <c r="H552" s="42"/>
      <c r="I552" s="42"/>
      <c r="J552" s="42"/>
      <c r="K552" s="42"/>
    </row>
    <row r="553" spans="4:11" s="40" customFormat="1">
      <c r="D553" s="54"/>
      <c r="E553" s="54"/>
      <c r="F553" s="54"/>
      <c r="G553" s="54"/>
      <c r="H553" s="42"/>
      <c r="I553" s="42"/>
      <c r="J553" s="42"/>
      <c r="K553" s="42"/>
    </row>
    <row r="554" spans="4:11" s="40" customFormat="1">
      <c r="D554" s="54"/>
      <c r="E554" s="54"/>
      <c r="F554" s="54"/>
      <c r="G554" s="54"/>
      <c r="H554" s="42"/>
      <c r="I554" s="42"/>
      <c r="J554" s="42"/>
      <c r="K554" s="42"/>
    </row>
    <row r="555" spans="4:11" s="40" customFormat="1">
      <c r="D555" s="54"/>
      <c r="E555" s="54"/>
      <c r="F555" s="54"/>
      <c r="G555" s="54"/>
      <c r="H555" s="42"/>
      <c r="I555" s="42"/>
      <c r="J555" s="42"/>
      <c r="K555" s="42"/>
    </row>
    <row r="556" spans="4:11" s="40" customFormat="1">
      <c r="D556" s="54"/>
      <c r="E556" s="54"/>
      <c r="F556" s="54"/>
      <c r="G556" s="54"/>
      <c r="H556" s="42"/>
      <c r="I556" s="42"/>
      <c r="J556" s="42"/>
      <c r="K556" s="42"/>
    </row>
    <row r="557" spans="4:11" s="40" customFormat="1">
      <c r="D557" s="54"/>
      <c r="E557" s="54"/>
      <c r="F557" s="54"/>
      <c r="G557" s="54"/>
      <c r="H557" s="42"/>
      <c r="I557" s="42"/>
      <c r="J557" s="42"/>
      <c r="K557" s="42"/>
    </row>
    <row r="558" spans="4:11" s="40" customFormat="1">
      <c r="D558" s="54"/>
      <c r="E558" s="54"/>
      <c r="F558" s="54"/>
      <c r="G558" s="54"/>
      <c r="H558" s="42"/>
      <c r="I558" s="42"/>
      <c r="J558" s="42"/>
      <c r="K558" s="42"/>
    </row>
    <row r="559" spans="4:11" s="40" customFormat="1">
      <c r="D559" s="54"/>
      <c r="E559" s="54"/>
      <c r="F559" s="54"/>
      <c r="G559" s="54"/>
      <c r="H559" s="42"/>
      <c r="I559" s="42"/>
      <c r="J559" s="42"/>
      <c r="K559" s="42"/>
    </row>
    <row r="560" spans="4:11" s="40" customFormat="1">
      <c r="D560" s="54"/>
      <c r="E560" s="54"/>
      <c r="F560" s="54"/>
      <c r="G560" s="54"/>
      <c r="H560" s="42"/>
      <c r="I560" s="42"/>
      <c r="J560" s="42"/>
      <c r="K560" s="42"/>
    </row>
    <row r="561" spans="4:11" s="40" customFormat="1">
      <c r="D561" s="54"/>
      <c r="E561" s="54"/>
      <c r="F561" s="54"/>
      <c r="G561" s="54"/>
      <c r="H561" s="42"/>
      <c r="I561" s="42"/>
      <c r="J561" s="42"/>
      <c r="K561" s="42"/>
    </row>
    <row r="562" spans="4:11" s="40" customFormat="1">
      <c r="D562" s="54"/>
      <c r="E562" s="54"/>
      <c r="F562" s="54"/>
      <c r="G562" s="54"/>
      <c r="H562" s="42"/>
      <c r="I562" s="42"/>
      <c r="J562" s="42"/>
      <c r="K562" s="42"/>
    </row>
    <row r="563" spans="4:11" s="40" customFormat="1">
      <c r="D563" s="54"/>
      <c r="E563" s="54"/>
      <c r="F563" s="54"/>
      <c r="G563" s="54"/>
      <c r="H563" s="42"/>
      <c r="I563" s="42"/>
      <c r="J563" s="42"/>
      <c r="K563" s="42"/>
    </row>
    <row r="564" spans="4:11" s="40" customFormat="1">
      <c r="D564" s="54"/>
      <c r="E564" s="54"/>
      <c r="F564" s="54"/>
      <c r="G564" s="54"/>
      <c r="H564" s="42"/>
      <c r="I564" s="42"/>
      <c r="J564" s="42"/>
      <c r="K564" s="42"/>
    </row>
    <row r="565" spans="4:11" s="40" customFormat="1">
      <c r="D565" s="54"/>
      <c r="E565" s="54"/>
      <c r="F565" s="54"/>
      <c r="G565" s="54"/>
      <c r="H565" s="42"/>
      <c r="I565" s="42"/>
      <c r="J565" s="42"/>
      <c r="K565" s="42"/>
    </row>
    <row r="566" spans="4:11" s="40" customFormat="1">
      <c r="D566" s="54"/>
      <c r="E566" s="54"/>
      <c r="F566" s="54"/>
      <c r="G566" s="54"/>
      <c r="H566" s="42"/>
      <c r="I566" s="42"/>
      <c r="J566" s="42"/>
      <c r="K566" s="42"/>
    </row>
    <row r="567" spans="4:11" s="40" customFormat="1">
      <c r="D567" s="54"/>
      <c r="E567" s="54"/>
      <c r="F567" s="54"/>
      <c r="G567" s="54"/>
      <c r="H567" s="42"/>
      <c r="I567" s="42"/>
      <c r="J567" s="42"/>
      <c r="K567" s="42"/>
    </row>
    <row r="568" spans="4:11" s="40" customFormat="1">
      <c r="D568" s="54"/>
      <c r="E568" s="54"/>
      <c r="F568" s="54"/>
      <c r="G568" s="54"/>
      <c r="H568" s="42"/>
      <c r="I568" s="42"/>
      <c r="J568" s="42"/>
      <c r="K568" s="42"/>
    </row>
    <row r="569" spans="4:11" s="40" customFormat="1">
      <c r="D569" s="54"/>
      <c r="E569" s="54"/>
      <c r="F569" s="54"/>
      <c r="G569" s="54"/>
      <c r="H569" s="42"/>
      <c r="I569" s="42"/>
      <c r="J569" s="42"/>
      <c r="K569" s="42"/>
    </row>
    <row r="570" spans="4:11" s="40" customFormat="1">
      <c r="D570" s="54"/>
      <c r="E570" s="54"/>
      <c r="F570" s="54"/>
      <c r="G570" s="54"/>
      <c r="H570" s="42"/>
      <c r="I570" s="42"/>
      <c r="J570" s="42"/>
      <c r="K570" s="42"/>
    </row>
    <row r="571" spans="4:11" s="40" customFormat="1">
      <c r="D571" s="54"/>
      <c r="E571" s="54"/>
      <c r="F571" s="54"/>
      <c r="G571" s="54"/>
      <c r="H571" s="42"/>
      <c r="I571" s="42"/>
      <c r="J571" s="42"/>
      <c r="K571" s="42"/>
    </row>
    <row r="572" spans="4:11" s="40" customFormat="1">
      <c r="D572" s="54"/>
      <c r="E572" s="54"/>
      <c r="F572" s="54"/>
      <c r="G572" s="54"/>
      <c r="H572" s="42"/>
      <c r="I572" s="42"/>
      <c r="J572" s="42"/>
      <c r="K572" s="42"/>
    </row>
    <row r="573" spans="4:11" s="40" customFormat="1">
      <c r="D573" s="54"/>
      <c r="E573" s="54"/>
      <c r="F573" s="54"/>
      <c r="G573" s="54"/>
      <c r="H573" s="42"/>
      <c r="I573" s="42"/>
      <c r="J573" s="42"/>
      <c r="K573" s="42"/>
    </row>
    <row r="574" spans="4:11" s="40" customFormat="1">
      <c r="D574" s="54"/>
      <c r="E574" s="54"/>
      <c r="F574" s="54"/>
      <c r="G574" s="54"/>
      <c r="H574" s="42"/>
      <c r="I574" s="42"/>
      <c r="J574" s="42"/>
      <c r="K574" s="42"/>
    </row>
    <row r="575" spans="4:11" s="40" customFormat="1">
      <c r="D575" s="54"/>
      <c r="E575" s="54"/>
      <c r="F575" s="54"/>
      <c r="G575" s="54"/>
      <c r="H575" s="42"/>
      <c r="I575" s="42"/>
      <c r="J575" s="42"/>
      <c r="K575" s="42"/>
    </row>
    <row r="576" spans="4:11" s="40" customFormat="1">
      <c r="D576" s="54"/>
      <c r="E576" s="54"/>
      <c r="F576" s="54"/>
      <c r="G576" s="54"/>
      <c r="H576" s="42"/>
      <c r="I576" s="42"/>
      <c r="J576" s="42"/>
      <c r="K576" s="42"/>
    </row>
    <row r="577" spans="4:11" s="40" customFormat="1">
      <c r="D577" s="54"/>
      <c r="E577" s="54"/>
      <c r="F577" s="54"/>
      <c r="G577" s="54"/>
      <c r="H577" s="42"/>
      <c r="I577" s="42"/>
      <c r="J577" s="42"/>
      <c r="K577" s="42"/>
    </row>
    <row r="578" spans="4:11" s="40" customFormat="1">
      <c r="D578" s="54"/>
      <c r="E578" s="54"/>
      <c r="F578" s="54"/>
      <c r="G578" s="54"/>
      <c r="H578" s="42"/>
      <c r="I578" s="42"/>
      <c r="J578" s="42"/>
      <c r="K578" s="42"/>
    </row>
    <row r="579" spans="4:11" s="40" customFormat="1">
      <c r="D579" s="54"/>
      <c r="E579" s="54"/>
      <c r="F579" s="54"/>
      <c r="G579" s="54"/>
      <c r="H579" s="42"/>
      <c r="I579" s="42"/>
      <c r="J579" s="42"/>
      <c r="K579" s="42"/>
    </row>
    <row r="580" spans="4:11" s="40" customFormat="1">
      <c r="D580" s="54"/>
      <c r="E580" s="54"/>
      <c r="F580" s="54"/>
      <c r="G580" s="54"/>
      <c r="H580" s="42"/>
      <c r="I580" s="42"/>
      <c r="J580" s="42"/>
      <c r="K580" s="42"/>
    </row>
    <row r="581" spans="4:11" s="40" customFormat="1">
      <c r="D581" s="54"/>
      <c r="E581" s="54"/>
      <c r="F581" s="54"/>
      <c r="G581" s="54"/>
      <c r="H581" s="42"/>
      <c r="I581" s="42"/>
      <c r="J581" s="42"/>
      <c r="K581" s="42"/>
    </row>
    <row r="582" spans="4:11" s="40" customFormat="1">
      <c r="D582" s="54"/>
      <c r="E582" s="54"/>
      <c r="F582" s="54"/>
      <c r="G582" s="54"/>
      <c r="H582" s="42"/>
      <c r="I582" s="42"/>
      <c r="J582" s="42"/>
      <c r="K582" s="42"/>
    </row>
    <row r="583" spans="4:11" s="40" customFormat="1">
      <c r="D583" s="54"/>
      <c r="E583" s="54"/>
      <c r="F583" s="54"/>
      <c r="G583" s="54"/>
      <c r="H583" s="42"/>
      <c r="I583" s="42"/>
      <c r="J583" s="42"/>
      <c r="K583" s="42"/>
    </row>
    <row r="584" spans="4:11" s="40" customFormat="1">
      <c r="D584" s="54"/>
      <c r="E584" s="54"/>
      <c r="F584" s="54"/>
      <c r="G584" s="54"/>
      <c r="H584" s="42"/>
      <c r="I584" s="42"/>
      <c r="J584" s="42"/>
      <c r="K584" s="42"/>
    </row>
    <row r="585" spans="4:11" s="40" customFormat="1">
      <c r="D585" s="54"/>
      <c r="E585" s="54"/>
      <c r="F585" s="54"/>
      <c r="G585" s="54"/>
      <c r="H585" s="42"/>
      <c r="I585" s="42"/>
      <c r="J585" s="42"/>
      <c r="K585" s="42"/>
    </row>
    <row r="586" spans="4:11" s="40" customFormat="1">
      <c r="D586" s="54"/>
      <c r="E586" s="54"/>
      <c r="F586" s="54"/>
      <c r="G586" s="54"/>
      <c r="H586" s="42"/>
      <c r="I586" s="42"/>
      <c r="J586" s="42"/>
      <c r="K586" s="42"/>
    </row>
    <row r="587" spans="4:11" s="40" customFormat="1">
      <c r="D587" s="54"/>
      <c r="E587" s="54"/>
      <c r="F587" s="54"/>
      <c r="G587" s="54"/>
      <c r="H587" s="42"/>
      <c r="I587" s="42"/>
      <c r="J587" s="42"/>
      <c r="K587" s="42"/>
    </row>
    <row r="588" spans="4:11" s="40" customFormat="1">
      <c r="D588" s="54"/>
      <c r="E588" s="54"/>
      <c r="F588" s="54"/>
      <c r="G588" s="54"/>
      <c r="H588" s="42"/>
      <c r="I588" s="42"/>
      <c r="J588" s="42"/>
      <c r="K588" s="42"/>
    </row>
    <row r="589" spans="4:11" s="40" customFormat="1">
      <c r="D589" s="54"/>
      <c r="E589" s="54"/>
      <c r="F589" s="54"/>
      <c r="G589" s="54"/>
      <c r="H589" s="42"/>
      <c r="I589" s="42"/>
      <c r="J589" s="42"/>
      <c r="K589" s="42"/>
    </row>
    <row r="590" spans="4:11" s="40" customFormat="1">
      <c r="D590" s="54"/>
      <c r="E590" s="54"/>
      <c r="F590" s="54"/>
      <c r="G590" s="54"/>
      <c r="H590" s="42"/>
      <c r="I590" s="42"/>
      <c r="J590" s="42"/>
      <c r="K590" s="42"/>
    </row>
    <row r="591" spans="4:11" s="40" customFormat="1">
      <c r="D591" s="54"/>
      <c r="E591" s="54"/>
      <c r="F591" s="54"/>
      <c r="G591" s="54"/>
      <c r="H591" s="42"/>
      <c r="I591" s="42"/>
      <c r="J591" s="42"/>
      <c r="K591" s="42"/>
    </row>
    <row r="592" spans="4:11" s="40" customFormat="1">
      <c r="D592" s="54"/>
      <c r="E592" s="54"/>
      <c r="F592" s="54"/>
      <c r="G592" s="54"/>
      <c r="H592" s="42"/>
      <c r="I592" s="42"/>
      <c r="J592" s="42"/>
      <c r="K592" s="42"/>
    </row>
    <row r="593" spans="4:11" s="40" customFormat="1">
      <c r="D593" s="54"/>
      <c r="E593" s="54"/>
      <c r="F593" s="54"/>
      <c r="G593" s="54"/>
      <c r="H593" s="42"/>
      <c r="I593" s="42"/>
      <c r="J593" s="42"/>
      <c r="K593" s="42"/>
    </row>
    <row r="594" spans="4:11" s="40" customFormat="1">
      <c r="D594" s="54"/>
      <c r="E594" s="54"/>
      <c r="F594" s="54"/>
      <c r="G594" s="54"/>
      <c r="H594" s="42"/>
      <c r="I594" s="42"/>
      <c r="J594" s="42"/>
      <c r="K594" s="42"/>
    </row>
    <row r="595" spans="4:11" s="40" customFormat="1">
      <c r="D595" s="54"/>
      <c r="E595" s="54"/>
      <c r="F595" s="54"/>
      <c r="G595" s="54"/>
      <c r="H595" s="42"/>
      <c r="I595" s="42"/>
      <c r="J595" s="42"/>
      <c r="K595" s="42"/>
    </row>
    <row r="596" spans="4:11" s="40" customFormat="1">
      <c r="D596" s="54"/>
      <c r="E596" s="54"/>
      <c r="F596" s="54"/>
      <c r="G596" s="54"/>
      <c r="H596" s="42"/>
      <c r="I596" s="42"/>
      <c r="J596" s="42"/>
      <c r="K596" s="42"/>
    </row>
    <row r="597" spans="4:11" s="40" customFormat="1">
      <c r="D597" s="54"/>
      <c r="E597" s="54"/>
      <c r="F597" s="54"/>
      <c r="G597" s="54"/>
      <c r="H597" s="42"/>
      <c r="I597" s="42"/>
      <c r="J597" s="42"/>
      <c r="K597" s="42"/>
    </row>
    <row r="598" spans="4:11" s="40" customFormat="1">
      <c r="D598" s="54"/>
      <c r="E598" s="54"/>
      <c r="F598" s="54"/>
      <c r="G598" s="54"/>
      <c r="H598" s="42"/>
      <c r="I598" s="42"/>
      <c r="J598" s="42"/>
      <c r="K598" s="42"/>
    </row>
    <row r="599" spans="4:11" s="40" customFormat="1">
      <c r="D599" s="54"/>
      <c r="E599" s="54"/>
      <c r="F599" s="54"/>
      <c r="G599" s="54"/>
      <c r="H599" s="42"/>
      <c r="I599" s="42"/>
      <c r="J599" s="42"/>
      <c r="K599" s="42"/>
    </row>
    <row r="600" spans="4:11" s="40" customFormat="1">
      <c r="D600" s="54"/>
      <c r="E600" s="54"/>
      <c r="F600" s="54"/>
      <c r="G600" s="54"/>
      <c r="H600" s="42"/>
      <c r="I600" s="42"/>
      <c r="J600" s="42"/>
      <c r="K600" s="42"/>
    </row>
    <row r="601" spans="4:11" s="40" customFormat="1">
      <c r="D601" s="54"/>
      <c r="E601" s="54"/>
      <c r="F601" s="54"/>
      <c r="G601" s="54"/>
      <c r="H601" s="42"/>
      <c r="I601" s="42"/>
      <c r="J601" s="42"/>
      <c r="K601" s="42"/>
    </row>
    <row r="602" spans="4:11" s="40" customFormat="1">
      <c r="D602" s="54"/>
      <c r="E602" s="54"/>
      <c r="F602" s="54"/>
      <c r="G602" s="54"/>
      <c r="H602" s="42"/>
      <c r="I602" s="42"/>
      <c r="J602" s="42"/>
      <c r="K602" s="42"/>
    </row>
    <row r="603" spans="4:11" s="40" customFormat="1">
      <c r="D603" s="54"/>
      <c r="E603" s="54"/>
      <c r="F603" s="54"/>
      <c r="G603" s="54"/>
      <c r="H603" s="42"/>
      <c r="I603" s="42"/>
      <c r="J603" s="42"/>
      <c r="K603" s="42"/>
    </row>
    <row r="604" spans="4:11" s="40" customFormat="1">
      <c r="D604" s="54"/>
      <c r="E604" s="54"/>
      <c r="F604" s="54"/>
      <c r="G604" s="54"/>
      <c r="H604" s="42"/>
      <c r="I604" s="42"/>
      <c r="J604" s="42"/>
      <c r="K604" s="42"/>
    </row>
    <row r="605" spans="4:11" s="40" customFormat="1">
      <c r="D605" s="54"/>
      <c r="E605" s="54"/>
      <c r="F605" s="54"/>
      <c r="G605" s="54"/>
      <c r="H605" s="42"/>
      <c r="I605" s="42"/>
      <c r="J605" s="42"/>
      <c r="K605" s="42"/>
    </row>
    <row r="606" spans="4:11" s="40" customFormat="1">
      <c r="D606" s="54"/>
      <c r="E606" s="54"/>
      <c r="F606" s="54"/>
      <c r="G606" s="54"/>
      <c r="H606" s="42"/>
      <c r="I606" s="42"/>
      <c r="J606" s="42"/>
      <c r="K606" s="42"/>
    </row>
    <row r="607" spans="4:11" s="40" customFormat="1">
      <c r="D607" s="54"/>
      <c r="E607" s="54"/>
      <c r="F607" s="54"/>
      <c r="G607" s="54"/>
      <c r="H607" s="42"/>
      <c r="I607" s="42"/>
      <c r="J607" s="42"/>
      <c r="K607" s="42"/>
    </row>
    <row r="608" spans="4:11" s="40" customFormat="1">
      <c r="D608" s="54"/>
      <c r="E608" s="54"/>
      <c r="F608" s="54"/>
      <c r="G608" s="54"/>
      <c r="H608" s="42"/>
      <c r="I608" s="42"/>
      <c r="J608" s="42"/>
      <c r="K608" s="42"/>
    </row>
    <row r="609" spans="4:11" s="40" customFormat="1">
      <c r="D609" s="54"/>
      <c r="E609" s="54"/>
      <c r="F609" s="54"/>
      <c r="G609" s="54"/>
      <c r="H609" s="42"/>
      <c r="I609" s="42"/>
      <c r="J609" s="42"/>
      <c r="K609" s="42"/>
    </row>
    <row r="610" spans="4:11" s="40" customFormat="1">
      <c r="D610" s="54"/>
      <c r="E610" s="54"/>
      <c r="F610" s="54"/>
      <c r="G610" s="54"/>
      <c r="H610" s="42"/>
      <c r="I610" s="42"/>
      <c r="J610" s="42"/>
      <c r="K610" s="42"/>
    </row>
    <row r="611" spans="4:11" s="40" customFormat="1">
      <c r="D611" s="54"/>
      <c r="E611" s="54"/>
      <c r="F611" s="54"/>
      <c r="G611" s="54"/>
      <c r="H611" s="42"/>
      <c r="I611" s="42"/>
      <c r="J611" s="42"/>
      <c r="K611" s="42"/>
    </row>
    <row r="612" spans="4:11" s="40" customFormat="1">
      <c r="D612" s="54"/>
      <c r="E612" s="54"/>
      <c r="F612" s="54"/>
      <c r="G612" s="54"/>
      <c r="H612" s="42"/>
      <c r="I612" s="42"/>
      <c r="J612" s="42"/>
      <c r="K612" s="42"/>
    </row>
    <row r="613" spans="4:11" s="40" customFormat="1">
      <c r="D613" s="54"/>
      <c r="E613" s="54"/>
      <c r="F613" s="54"/>
      <c r="G613" s="54"/>
      <c r="H613" s="42"/>
      <c r="I613" s="42"/>
      <c r="J613" s="42"/>
      <c r="K613" s="42"/>
    </row>
    <row r="614" spans="4:11" s="40" customFormat="1">
      <c r="D614" s="54"/>
      <c r="E614" s="54"/>
      <c r="F614" s="54"/>
      <c r="G614" s="54"/>
      <c r="H614" s="42"/>
      <c r="I614" s="42"/>
      <c r="J614" s="42"/>
      <c r="K614" s="42"/>
    </row>
    <row r="615" spans="4:11" s="40" customFormat="1">
      <c r="D615" s="54"/>
      <c r="E615" s="54"/>
      <c r="F615" s="54"/>
      <c r="G615" s="54"/>
      <c r="H615" s="42"/>
      <c r="I615" s="42"/>
      <c r="J615" s="42"/>
      <c r="K615" s="42"/>
    </row>
    <row r="616" spans="4:11" s="40" customFormat="1">
      <c r="D616" s="54"/>
      <c r="E616" s="54"/>
      <c r="F616" s="54"/>
      <c r="G616" s="54"/>
      <c r="H616" s="42"/>
      <c r="I616" s="42"/>
      <c r="J616" s="42"/>
      <c r="K616" s="42"/>
    </row>
    <row r="617" spans="4:11" s="40" customFormat="1">
      <c r="D617" s="54"/>
      <c r="E617" s="54"/>
      <c r="F617" s="54"/>
      <c r="G617" s="54"/>
      <c r="H617" s="42"/>
      <c r="I617" s="42"/>
      <c r="J617" s="42"/>
      <c r="K617" s="42"/>
    </row>
    <row r="618" spans="4:11" s="40" customFormat="1">
      <c r="D618" s="54"/>
      <c r="E618" s="54"/>
      <c r="F618" s="54"/>
      <c r="G618" s="54"/>
      <c r="H618" s="42"/>
      <c r="I618" s="42"/>
      <c r="J618" s="42"/>
      <c r="K618" s="42"/>
    </row>
    <row r="619" spans="4:11" s="40" customFormat="1">
      <c r="D619" s="54"/>
      <c r="E619" s="54"/>
      <c r="F619" s="54"/>
      <c r="G619" s="54"/>
      <c r="H619" s="42"/>
      <c r="I619" s="42"/>
      <c r="J619" s="42"/>
      <c r="K619" s="42"/>
    </row>
    <row r="620" spans="4:11" s="40" customFormat="1">
      <c r="D620" s="54"/>
      <c r="E620" s="54"/>
      <c r="F620" s="54"/>
      <c r="G620" s="54"/>
      <c r="H620" s="42"/>
      <c r="I620" s="42"/>
      <c r="J620" s="42"/>
      <c r="K620" s="42"/>
    </row>
    <row r="621" spans="4:11" s="40" customFormat="1">
      <c r="D621" s="54"/>
      <c r="E621" s="54"/>
      <c r="F621" s="54"/>
      <c r="G621" s="54"/>
      <c r="H621" s="42"/>
      <c r="I621" s="42"/>
      <c r="J621" s="42"/>
      <c r="K621" s="42"/>
    </row>
    <row r="622" spans="4:11" s="40" customFormat="1">
      <c r="D622" s="54"/>
      <c r="E622" s="54"/>
      <c r="F622" s="54"/>
      <c r="G622" s="54"/>
      <c r="H622" s="42"/>
      <c r="I622" s="42"/>
      <c r="J622" s="42"/>
      <c r="K622" s="42"/>
    </row>
    <row r="623" spans="4:11" s="40" customFormat="1">
      <c r="D623" s="54"/>
      <c r="E623" s="54"/>
      <c r="F623" s="54"/>
      <c r="G623" s="54"/>
      <c r="H623" s="42"/>
      <c r="I623" s="42"/>
      <c r="J623" s="42"/>
      <c r="K623" s="42"/>
    </row>
    <row r="624" spans="4:11" s="40" customFormat="1">
      <c r="D624" s="54"/>
      <c r="E624" s="54"/>
      <c r="F624" s="54"/>
      <c r="G624" s="54"/>
      <c r="H624" s="42"/>
      <c r="I624" s="42"/>
      <c r="J624" s="42"/>
      <c r="K624" s="42"/>
    </row>
    <row r="625" spans="4:11" s="40" customFormat="1">
      <c r="D625" s="54"/>
      <c r="E625" s="54"/>
      <c r="F625" s="54"/>
      <c r="G625" s="54"/>
      <c r="H625" s="42"/>
      <c r="I625" s="42"/>
      <c r="J625" s="42"/>
      <c r="K625" s="42"/>
    </row>
    <row r="626" spans="4:11" s="40" customFormat="1">
      <c r="D626" s="54"/>
      <c r="E626" s="54"/>
      <c r="F626" s="54"/>
      <c r="G626" s="54"/>
      <c r="H626" s="42"/>
      <c r="I626" s="42"/>
      <c r="J626" s="42"/>
      <c r="K626" s="42"/>
    </row>
    <row r="627" spans="4:11" s="40" customFormat="1">
      <c r="D627" s="54"/>
      <c r="E627" s="54"/>
      <c r="F627" s="54"/>
      <c r="G627" s="54"/>
      <c r="H627" s="42"/>
      <c r="I627" s="42"/>
      <c r="J627" s="42"/>
      <c r="K627" s="42"/>
    </row>
    <row r="628" spans="4:11" s="40" customFormat="1">
      <c r="D628" s="54"/>
      <c r="E628" s="54"/>
      <c r="F628" s="54"/>
      <c r="G628" s="54"/>
      <c r="H628" s="42"/>
      <c r="I628" s="42"/>
      <c r="J628" s="42"/>
      <c r="K628" s="42"/>
    </row>
    <row r="629" spans="4:11" s="40" customFormat="1">
      <c r="D629" s="54"/>
      <c r="E629" s="54"/>
      <c r="F629" s="54"/>
      <c r="G629" s="54"/>
      <c r="H629" s="42"/>
      <c r="I629" s="42"/>
      <c r="J629" s="42"/>
      <c r="K629" s="42"/>
    </row>
    <row r="630" spans="4:11" s="40" customFormat="1">
      <c r="D630" s="54"/>
      <c r="E630" s="54"/>
      <c r="F630" s="54"/>
      <c r="G630" s="54"/>
      <c r="H630" s="42"/>
      <c r="I630" s="42"/>
      <c r="J630" s="42"/>
      <c r="K630" s="42"/>
    </row>
    <row r="631" spans="4:11" s="40" customFormat="1">
      <c r="D631" s="54"/>
      <c r="E631" s="54"/>
      <c r="F631" s="54"/>
      <c r="G631" s="54"/>
      <c r="H631" s="42"/>
      <c r="I631" s="42"/>
      <c r="J631" s="42"/>
      <c r="K631" s="42"/>
    </row>
    <row r="632" spans="4:11" s="40" customFormat="1">
      <c r="D632" s="54"/>
      <c r="E632" s="54"/>
      <c r="F632" s="54"/>
      <c r="G632" s="54"/>
      <c r="H632" s="42"/>
      <c r="I632" s="42"/>
      <c r="J632" s="42"/>
      <c r="K632" s="42"/>
    </row>
    <row r="633" spans="4:11" s="40" customFormat="1">
      <c r="D633" s="54"/>
      <c r="E633" s="54"/>
      <c r="F633" s="54"/>
      <c r="G633" s="54"/>
      <c r="H633" s="42"/>
      <c r="I633" s="42"/>
      <c r="J633" s="42"/>
      <c r="K633" s="42"/>
    </row>
    <row r="634" spans="4:11" s="40" customFormat="1">
      <c r="D634" s="54"/>
      <c r="E634" s="54"/>
      <c r="F634" s="54"/>
      <c r="G634" s="54"/>
      <c r="H634" s="42"/>
      <c r="I634" s="42"/>
      <c r="J634" s="42"/>
      <c r="K634" s="42"/>
    </row>
    <row r="635" spans="4:11" s="40" customFormat="1">
      <c r="D635" s="54"/>
      <c r="E635" s="54"/>
      <c r="F635" s="54"/>
      <c r="G635" s="54"/>
      <c r="H635" s="42"/>
      <c r="I635" s="42"/>
      <c r="J635" s="42"/>
      <c r="K635" s="42"/>
    </row>
    <row r="636" spans="4:11" s="40" customFormat="1">
      <c r="D636" s="54"/>
      <c r="E636" s="54"/>
      <c r="F636" s="54"/>
      <c r="G636" s="54"/>
      <c r="H636" s="42"/>
      <c r="I636" s="42"/>
      <c r="J636" s="42"/>
      <c r="K636" s="42"/>
    </row>
    <row r="637" spans="4:11" s="40" customFormat="1">
      <c r="D637" s="54"/>
      <c r="E637" s="54"/>
      <c r="F637" s="54"/>
      <c r="G637" s="54"/>
      <c r="H637" s="42"/>
      <c r="I637" s="42"/>
      <c r="J637" s="42"/>
      <c r="K637" s="42"/>
    </row>
    <row r="638" spans="4:11" s="40" customFormat="1">
      <c r="D638" s="54"/>
      <c r="E638" s="54"/>
      <c r="F638" s="54"/>
      <c r="G638" s="54"/>
      <c r="H638" s="42"/>
      <c r="I638" s="42"/>
      <c r="J638" s="42"/>
      <c r="K638" s="42"/>
    </row>
    <row r="639" spans="4:11" s="40" customFormat="1">
      <c r="D639" s="54"/>
      <c r="E639" s="54"/>
      <c r="F639" s="54"/>
      <c r="G639" s="54"/>
      <c r="H639" s="42"/>
      <c r="I639" s="42"/>
      <c r="J639" s="42"/>
      <c r="K639" s="42"/>
    </row>
    <row r="640" spans="4:11" s="40" customFormat="1">
      <c r="D640" s="54"/>
      <c r="E640" s="54"/>
      <c r="F640" s="54"/>
      <c r="G640" s="54"/>
      <c r="H640" s="42"/>
      <c r="I640" s="42"/>
      <c r="J640" s="42"/>
      <c r="K640" s="42"/>
    </row>
    <row r="641" spans="4:11" s="40" customFormat="1">
      <c r="D641" s="54"/>
      <c r="E641" s="54"/>
      <c r="F641" s="54"/>
      <c r="G641" s="54"/>
      <c r="H641" s="42"/>
      <c r="I641" s="42"/>
      <c r="J641" s="42"/>
      <c r="K641" s="42"/>
    </row>
    <row r="642" spans="4:11" s="40" customFormat="1">
      <c r="D642" s="54"/>
      <c r="E642" s="54"/>
      <c r="F642" s="54"/>
      <c r="G642" s="54"/>
      <c r="H642" s="42"/>
      <c r="I642" s="42"/>
      <c r="J642" s="42"/>
      <c r="K642" s="42"/>
    </row>
    <row r="643" spans="4:11" s="40" customFormat="1">
      <c r="D643" s="54"/>
      <c r="E643" s="54"/>
      <c r="F643" s="54"/>
      <c r="G643" s="54"/>
      <c r="H643" s="42"/>
      <c r="I643" s="42"/>
      <c r="J643" s="42"/>
      <c r="K643" s="42"/>
    </row>
    <row r="644" spans="4:11" s="40" customFormat="1">
      <c r="D644" s="54"/>
      <c r="E644" s="54"/>
      <c r="F644" s="54"/>
      <c r="G644" s="54"/>
      <c r="H644" s="42"/>
      <c r="I644" s="42"/>
      <c r="J644" s="42"/>
      <c r="K644" s="42"/>
    </row>
    <row r="645" spans="4:11" s="40" customFormat="1">
      <c r="D645" s="54"/>
      <c r="E645" s="54"/>
      <c r="F645" s="54"/>
      <c r="G645" s="54"/>
      <c r="H645" s="42"/>
      <c r="I645" s="42"/>
      <c r="J645" s="42"/>
      <c r="K645" s="42"/>
    </row>
    <row r="646" spans="4:11" s="40" customFormat="1">
      <c r="D646" s="54"/>
      <c r="E646" s="54"/>
      <c r="F646" s="54"/>
      <c r="G646" s="54"/>
      <c r="H646" s="42"/>
      <c r="I646" s="42"/>
      <c r="J646" s="42"/>
      <c r="K646" s="42"/>
    </row>
    <row r="647" spans="4:11" s="40" customFormat="1">
      <c r="D647" s="54"/>
      <c r="E647" s="54"/>
      <c r="F647" s="54"/>
      <c r="G647" s="54"/>
      <c r="H647" s="42"/>
      <c r="I647" s="42"/>
      <c r="J647" s="42"/>
      <c r="K647" s="42"/>
    </row>
    <row r="648" spans="4:11" s="40" customFormat="1">
      <c r="D648" s="54"/>
      <c r="E648" s="54"/>
      <c r="F648" s="54"/>
      <c r="G648" s="54"/>
      <c r="H648" s="42"/>
      <c r="I648" s="42"/>
      <c r="J648" s="42"/>
      <c r="K648" s="42"/>
    </row>
    <row r="649" spans="4:11" s="40" customFormat="1">
      <c r="D649" s="54"/>
      <c r="E649" s="54"/>
      <c r="F649" s="54"/>
      <c r="G649" s="54"/>
      <c r="H649" s="42"/>
      <c r="I649" s="42"/>
      <c r="J649" s="42"/>
      <c r="K649" s="42"/>
    </row>
    <row r="650" spans="4:11" s="40" customFormat="1">
      <c r="D650" s="54"/>
      <c r="E650" s="54"/>
      <c r="F650" s="54"/>
      <c r="G650" s="54"/>
      <c r="H650" s="42"/>
      <c r="I650" s="42"/>
      <c r="J650" s="42"/>
      <c r="K650" s="42"/>
    </row>
    <row r="651" spans="4:11" s="40" customFormat="1">
      <c r="D651" s="54"/>
      <c r="E651" s="54"/>
      <c r="F651" s="54"/>
      <c r="G651" s="54"/>
      <c r="H651" s="42"/>
      <c r="I651" s="42"/>
      <c r="J651" s="42"/>
      <c r="K651" s="42"/>
    </row>
    <row r="652" spans="4:11" s="40" customFormat="1">
      <c r="D652" s="54"/>
      <c r="E652" s="54"/>
      <c r="F652" s="54"/>
      <c r="G652" s="54"/>
      <c r="H652" s="42"/>
      <c r="I652" s="42"/>
      <c r="J652" s="42"/>
      <c r="K652" s="42"/>
    </row>
    <row r="653" spans="4:11" s="40" customFormat="1">
      <c r="D653" s="54"/>
      <c r="E653" s="54"/>
      <c r="F653" s="54"/>
      <c r="G653" s="54"/>
      <c r="H653" s="42"/>
      <c r="I653" s="42"/>
      <c r="J653" s="42"/>
      <c r="K653" s="42"/>
    </row>
    <row r="654" spans="4:11" s="40" customFormat="1">
      <c r="D654" s="54"/>
      <c r="E654" s="54"/>
      <c r="F654" s="54"/>
      <c r="G654" s="54"/>
      <c r="H654" s="42"/>
      <c r="I654" s="42"/>
      <c r="J654" s="42"/>
      <c r="K654" s="42"/>
    </row>
    <row r="655" spans="4:11" s="40" customFormat="1">
      <c r="D655" s="54"/>
      <c r="E655" s="54"/>
      <c r="F655" s="54"/>
      <c r="G655" s="54"/>
      <c r="H655" s="42"/>
      <c r="I655" s="42"/>
      <c r="J655" s="42"/>
      <c r="K655" s="42"/>
    </row>
    <row r="656" spans="4:11" s="40" customFormat="1">
      <c r="D656" s="54"/>
      <c r="E656" s="54"/>
      <c r="F656" s="54"/>
      <c r="G656" s="54"/>
      <c r="H656" s="42"/>
      <c r="I656" s="42"/>
      <c r="J656" s="42"/>
      <c r="K656" s="42"/>
    </row>
    <row r="657" spans="4:11" s="40" customFormat="1">
      <c r="D657" s="54"/>
      <c r="E657" s="54"/>
      <c r="F657" s="54"/>
      <c r="G657" s="54"/>
      <c r="H657" s="42"/>
      <c r="I657" s="42"/>
      <c r="J657" s="42"/>
      <c r="K657" s="42"/>
    </row>
    <row r="658" spans="4:11" s="40" customFormat="1">
      <c r="D658" s="54"/>
      <c r="E658" s="54"/>
      <c r="F658" s="54"/>
      <c r="G658" s="54"/>
      <c r="H658" s="42"/>
      <c r="I658" s="42"/>
      <c r="J658" s="42"/>
      <c r="K658" s="42"/>
    </row>
    <row r="659" spans="4:11" s="40" customFormat="1">
      <c r="D659" s="54"/>
      <c r="E659" s="54"/>
      <c r="F659" s="54"/>
      <c r="G659" s="54"/>
      <c r="H659" s="42"/>
      <c r="I659" s="42"/>
      <c r="J659" s="42"/>
      <c r="K659" s="42"/>
    </row>
    <row r="660" spans="4:11" s="40" customFormat="1">
      <c r="D660" s="54"/>
      <c r="E660" s="54"/>
      <c r="F660" s="54"/>
      <c r="G660" s="54"/>
      <c r="H660" s="42"/>
      <c r="I660" s="42"/>
      <c r="J660" s="42"/>
      <c r="K660" s="42"/>
    </row>
    <row r="661" spans="4:11" s="40" customFormat="1">
      <c r="D661" s="54"/>
      <c r="E661" s="54"/>
      <c r="F661" s="54"/>
      <c r="G661" s="54"/>
      <c r="H661" s="42"/>
      <c r="I661" s="42"/>
      <c r="J661" s="42"/>
      <c r="K661" s="42"/>
    </row>
    <row r="662" spans="4:11" s="40" customFormat="1">
      <c r="D662" s="54"/>
      <c r="E662" s="54"/>
      <c r="F662" s="54"/>
      <c r="G662" s="54"/>
      <c r="H662" s="42"/>
      <c r="I662" s="42"/>
      <c r="J662" s="42"/>
      <c r="K662" s="42"/>
    </row>
    <row r="663" spans="4:11" s="40" customFormat="1">
      <c r="D663" s="54"/>
      <c r="E663" s="54"/>
      <c r="F663" s="54"/>
      <c r="G663" s="54"/>
      <c r="H663" s="42"/>
      <c r="I663" s="42"/>
      <c r="J663" s="42"/>
      <c r="K663" s="42"/>
    </row>
    <row r="664" spans="4:11" s="40" customFormat="1">
      <c r="D664" s="54"/>
      <c r="E664" s="54"/>
      <c r="F664" s="54"/>
      <c r="G664" s="54"/>
      <c r="H664" s="42"/>
      <c r="I664" s="42"/>
      <c r="J664" s="42"/>
      <c r="K664" s="42"/>
    </row>
    <row r="665" spans="4:11" s="40" customFormat="1">
      <c r="D665" s="54"/>
      <c r="E665" s="54"/>
      <c r="F665" s="54"/>
      <c r="G665" s="54"/>
      <c r="H665" s="42"/>
      <c r="I665" s="42"/>
      <c r="J665" s="42"/>
      <c r="K665" s="42"/>
    </row>
    <row r="666" spans="4:11" s="40" customFormat="1">
      <c r="D666" s="54"/>
      <c r="E666" s="54"/>
      <c r="F666" s="54"/>
      <c r="G666" s="54"/>
      <c r="H666" s="42"/>
      <c r="I666" s="42"/>
      <c r="J666" s="42"/>
      <c r="K666" s="42"/>
    </row>
    <row r="667" spans="4:11" s="40" customFormat="1">
      <c r="D667" s="54"/>
      <c r="E667" s="54"/>
      <c r="F667" s="54"/>
      <c r="G667" s="54"/>
      <c r="H667" s="42"/>
      <c r="I667" s="42"/>
      <c r="J667" s="42"/>
      <c r="K667" s="42"/>
    </row>
    <row r="668" spans="4:11" s="40" customFormat="1">
      <c r="D668" s="54"/>
      <c r="E668" s="54"/>
      <c r="F668" s="54"/>
      <c r="G668" s="54"/>
      <c r="H668" s="42"/>
      <c r="I668" s="42"/>
      <c r="J668" s="42"/>
      <c r="K668" s="42"/>
    </row>
    <row r="669" spans="4:11" s="40" customFormat="1">
      <c r="D669" s="54"/>
      <c r="E669" s="54"/>
      <c r="F669" s="54"/>
      <c r="G669" s="54"/>
      <c r="H669" s="42"/>
      <c r="I669" s="42"/>
      <c r="J669" s="42"/>
      <c r="K669" s="42"/>
    </row>
    <row r="670" spans="4:11" s="40" customFormat="1">
      <c r="D670" s="54"/>
      <c r="E670" s="54"/>
      <c r="F670" s="54"/>
      <c r="G670" s="54"/>
      <c r="H670" s="42"/>
      <c r="I670" s="42"/>
      <c r="J670" s="42"/>
      <c r="K670" s="42"/>
    </row>
    <row r="671" spans="4:11" s="40" customFormat="1">
      <c r="D671" s="54"/>
      <c r="E671" s="54"/>
      <c r="F671" s="54"/>
      <c r="G671" s="54"/>
      <c r="H671" s="42"/>
      <c r="I671" s="42"/>
      <c r="J671" s="42"/>
      <c r="K671" s="42"/>
    </row>
    <row r="672" spans="4:11" s="40" customFormat="1">
      <c r="D672" s="54"/>
      <c r="E672" s="54"/>
      <c r="F672" s="54"/>
      <c r="G672" s="54"/>
      <c r="H672" s="42"/>
      <c r="I672" s="42"/>
      <c r="J672" s="42"/>
      <c r="K672" s="42"/>
    </row>
    <row r="673" spans="4:11" s="40" customFormat="1">
      <c r="D673" s="54"/>
      <c r="E673" s="54"/>
      <c r="F673" s="54"/>
      <c r="G673" s="54"/>
      <c r="H673" s="42"/>
      <c r="I673" s="42"/>
      <c r="J673" s="42"/>
      <c r="K673" s="42"/>
    </row>
    <row r="674" spans="4:11" s="40" customFormat="1">
      <c r="D674" s="54"/>
      <c r="E674" s="54"/>
      <c r="F674" s="54"/>
      <c r="G674" s="54"/>
      <c r="H674" s="42"/>
      <c r="I674" s="42"/>
      <c r="J674" s="42"/>
      <c r="K674" s="42"/>
    </row>
    <row r="675" spans="4:11" s="40" customFormat="1">
      <c r="D675" s="54"/>
      <c r="E675" s="54"/>
      <c r="F675" s="54"/>
      <c r="G675" s="54"/>
      <c r="H675" s="42"/>
      <c r="I675" s="42"/>
      <c r="J675" s="42"/>
      <c r="K675" s="42"/>
    </row>
    <row r="676" spans="4:11" s="40" customFormat="1">
      <c r="D676" s="54"/>
      <c r="E676" s="54"/>
      <c r="F676" s="54"/>
      <c r="G676" s="54"/>
      <c r="H676" s="42"/>
      <c r="I676" s="42"/>
      <c r="J676" s="42"/>
      <c r="K676" s="42"/>
    </row>
    <row r="677" spans="4:11" s="40" customFormat="1">
      <c r="D677" s="54"/>
      <c r="E677" s="54"/>
      <c r="F677" s="54"/>
      <c r="G677" s="54"/>
      <c r="H677" s="42"/>
      <c r="I677" s="42"/>
      <c r="J677" s="42"/>
      <c r="K677" s="42"/>
    </row>
    <row r="678" spans="4:11" s="40" customFormat="1">
      <c r="D678" s="54"/>
      <c r="E678" s="54"/>
      <c r="F678" s="54"/>
      <c r="G678" s="54"/>
      <c r="H678" s="42"/>
      <c r="I678" s="42"/>
      <c r="J678" s="42"/>
      <c r="K678" s="42"/>
    </row>
    <row r="679" spans="4:11" s="40" customFormat="1">
      <c r="D679" s="54"/>
      <c r="E679" s="54"/>
      <c r="F679" s="54"/>
      <c r="G679" s="54"/>
      <c r="H679" s="42"/>
      <c r="I679" s="42"/>
      <c r="J679" s="42"/>
      <c r="K679" s="42"/>
    </row>
    <row r="680" spans="4:11" s="40" customFormat="1">
      <c r="D680" s="54"/>
      <c r="E680" s="54"/>
      <c r="F680" s="54"/>
      <c r="G680" s="54"/>
      <c r="H680" s="42"/>
      <c r="I680" s="42"/>
      <c r="J680" s="42"/>
      <c r="K680" s="42"/>
    </row>
    <row r="681" spans="4:11" s="40" customFormat="1">
      <c r="D681" s="54"/>
      <c r="E681" s="54"/>
      <c r="F681" s="54"/>
      <c r="G681" s="54"/>
      <c r="H681" s="42"/>
      <c r="I681" s="42"/>
      <c r="J681" s="42"/>
      <c r="K681" s="42"/>
    </row>
    <row r="682" spans="4:11" s="40" customFormat="1">
      <c r="D682" s="54"/>
      <c r="E682" s="54"/>
      <c r="F682" s="54"/>
      <c r="G682" s="54"/>
      <c r="H682" s="42"/>
      <c r="I682" s="42"/>
      <c r="J682" s="42"/>
      <c r="K682" s="42"/>
    </row>
    <row r="683" spans="4:11" s="40" customFormat="1">
      <c r="D683" s="54"/>
      <c r="E683" s="54"/>
      <c r="F683" s="54"/>
      <c r="G683" s="54"/>
      <c r="H683" s="42"/>
      <c r="I683" s="42"/>
      <c r="J683" s="42"/>
      <c r="K683" s="42"/>
    </row>
    <row r="684" spans="4:11" s="40" customFormat="1">
      <c r="D684" s="54"/>
      <c r="E684" s="54"/>
      <c r="F684" s="54"/>
      <c r="G684" s="54"/>
      <c r="H684" s="42"/>
      <c r="I684" s="42"/>
      <c r="J684" s="42"/>
      <c r="K684" s="42"/>
    </row>
    <row r="685" spans="4:11" s="40" customFormat="1">
      <c r="D685" s="54"/>
      <c r="E685" s="54"/>
      <c r="F685" s="54"/>
      <c r="G685" s="54"/>
      <c r="H685" s="42"/>
      <c r="I685" s="42"/>
      <c r="J685" s="42"/>
      <c r="K685" s="42"/>
    </row>
    <row r="686" spans="4:11" s="40" customFormat="1">
      <c r="D686" s="54"/>
      <c r="E686" s="54"/>
      <c r="F686" s="54"/>
      <c r="G686" s="54"/>
      <c r="H686" s="42"/>
      <c r="I686" s="42"/>
      <c r="J686" s="42"/>
      <c r="K686" s="42"/>
    </row>
    <row r="687" spans="4:11" s="40" customFormat="1">
      <c r="D687" s="54"/>
      <c r="E687" s="54"/>
      <c r="F687" s="54"/>
      <c r="G687" s="54"/>
      <c r="H687" s="42"/>
      <c r="I687" s="42"/>
      <c r="J687" s="42"/>
      <c r="K687" s="42"/>
    </row>
    <row r="688" spans="4:11" s="40" customFormat="1">
      <c r="D688" s="54"/>
      <c r="E688" s="54"/>
      <c r="F688" s="54"/>
      <c r="G688" s="54"/>
      <c r="H688" s="42"/>
      <c r="I688" s="42"/>
      <c r="J688" s="42"/>
      <c r="K688" s="42"/>
    </row>
    <row r="689" spans="4:11" s="40" customFormat="1">
      <c r="D689" s="54"/>
      <c r="E689" s="54"/>
      <c r="F689" s="54"/>
      <c r="G689" s="54"/>
      <c r="H689" s="42"/>
      <c r="I689" s="42"/>
      <c r="J689" s="42"/>
      <c r="K689" s="42"/>
    </row>
    <row r="690" spans="4:11" s="40" customFormat="1">
      <c r="D690" s="54"/>
      <c r="E690" s="54"/>
      <c r="F690" s="54"/>
      <c r="G690" s="54"/>
      <c r="H690" s="42"/>
      <c r="I690" s="42"/>
      <c r="J690" s="42"/>
      <c r="K690" s="42"/>
    </row>
    <row r="691" spans="4:11" s="40" customFormat="1">
      <c r="D691" s="54"/>
      <c r="E691" s="54"/>
      <c r="F691" s="54"/>
      <c r="G691" s="54"/>
      <c r="H691" s="42"/>
      <c r="I691" s="42"/>
      <c r="J691" s="42"/>
      <c r="K691" s="42"/>
    </row>
    <row r="692" spans="4:11" s="40" customFormat="1">
      <c r="D692" s="54"/>
      <c r="E692" s="54"/>
      <c r="F692" s="54"/>
      <c r="G692" s="54"/>
      <c r="H692" s="42"/>
      <c r="I692" s="42"/>
      <c r="J692" s="42"/>
      <c r="K692" s="42"/>
    </row>
    <row r="693" spans="4:11" s="40" customFormat="1">
      <c r="D693" s="54"/>
      <c r="E693" s="54"/>
      <c r="F693" s="54"/>
      <c r="G693" s="54"/>
      <c r="H693" s="42"/>
      <c r="I693" s="42"/>
      <c r="J693" s="42"/>
      <c r="K693" s="42"/>
    </row>
    <row r="694" spans="4:11" s="40" customFormat="1">
      <c r="D694" s="54"/>
      <c r="E694" s="54"/>
      <c r="F694" s="54"/>
      <c r="G694" s="54"/>
      <c r="H694" s="42"/>
      <c r="I694" s="42"/>
      <c r="J694" s="42"/>
      <c r="K694" s="42"/>
    </row>
    <row r="695" spans="4:11" s="40" customFormat="1">
      <c r="D695" s="54"/>
      <c r="E695" s="54"/>
      <c r="F695" s="54"/>
      <c r="G695" s="54"/>
      <c r="H695" s="42"/>
      <c r="I695" s="42"/>
      <c r="J695" s="42"/>
      <c r="K695" s="42"/>
    </row>
    <row r="696" spans="4:11" s="40" customFormat="1">
      <c r="D696" s="54"/>
      <c r="E696" s="54"/>
      <c r="F696" s="54"/>
      <c r="G696" s="54"/>
      <c r="H696" s="42"/>
      <c r="I696" s="42"/>
      <c r="J696" s="42"/>
      <c r="K696" s="42"/>
    </row>
    <row r="697" spans="4:11" s="40" customFormat="1">
      <c r="D697" s="54"/>
      <c r="E697" s="54"/>
      <c r="F697" s="54"/>
      <c r="G697" s="54"/>
      <c r="H697" s="42"/>
      <c r="I697" s="42"/>
      <c r="J697" s="42"/>
      <c r="K697" s="42"/>
    </row>
    <row r="698" spans="4:11" s="40" customFormat="1">
      <c r="D698" s="54"/>
      <c r="E698" s="54"/>
      <c r="F698" s="54"/>
      <c r="G698" s="54"/>
      <c r="H698" s="42"/>
      <c r="I698" s="42"/>
      <c r="J698" s="42"/>
      <c r="K698" s="42"/>
    </row>
    <row r="699" spans="4:11" s="40" customFormat="1">
      <c r="D699" s="54"/>
      <c r="E699" s="54"/>
      <c r="F699" s="54"/>
      <c r="G699" s="54"/>
      <c r="H699" s="42"/>
      <c r="I699" s="42"/>
      <c r="J699" s="42"/>
      <c r="K699" s="42"/>
    </row>
    <row r="700" spans="4:11" s="40" customFormat="1">
      <c r="D700" s="54"/>
      <c r="E700" s="54"/>
      <c r="F700" s="54"/>
      <c r="G700" s="54"/>
      <c r="H700" s="42"/>
      <c r="I700" s="42"/>
      <c r="J700" s="42"/>
      <c r="K700" s="42"/>
    </row>
    <row r="701" spans="4:11" s="40" customFormat="1">
      <c r="D701" s="54"/>
      <c r="E701" s="54"/>
      <c r="F701" s="54"/>
      <c r="G701" s="54"/>
      <c r="H701" s="42"/>
      <c r="I701" s="42"/>
      <c r="J701" s="42"/>
      <c r="K701" s="42"/>
    </row>
    <row r="702" spans="4:11" s="40" customFormat="1">
      <c r="D702" s="54"/>
      <c r="E702" s="54"/>
      <c r="F702" s="54"/>
      <c r="G702" s="54"/>
      <c r="H702" s="42"/>
      <c r="I702" s="42"/>
      <c r="J702" s="42"/>
      <c r="K702" s="42"/>
    </row>
    <row r="703" spans="4:11" s="40" customFormat="1">
      <c r="D703" s="54"/>
      <c r="E703" s="54"/>
      <c r="F703" s="54"/>
      <c r="G703" s="54"/>
      <c r="H703" s="42"/>
      <c r="I703" s="42"/>
      <c r="J703" s="42"/>
      <c r="K703" s="42"/>
    </row>
    <row r="704" spans="4:11" s="40" customFormat="1">
      <c r="D704" s="54"/>
      <c r="E704" s="54"/>
      <c r="F704" s="54"/>
      <c r="G704" s="54"/>
      <c r="H704" s="42"/>
      <c r="I704" s="42"/>
      <c r="J704" s="42"/>
      <c r="K704" s="42"/>
    </row>
    <row r="705" spans="4:11" s="40" customFormat="1">
      <c r="D705" s="54"/>
      <c r="E705" s="54"/>
      <c r="F705" s="54"/>
      <c r="G705" s="54"/>
      <c r="H705" s="42"/>
      <c r="I705" s="42"/>
      <c r="J705" s="42"/>
      <c r="K705" s="42"/>
    </row>
    <row r="706" spans="4:11" s="40" customFormat="1">
      <c r="D706" s="54"/>
      <c r="E706" s="54"/>
      <c r="F706" s="54"/>
      <c r="G706" s="54"/>
      <c r="H706" s="42"/>
      <c r="I706" s="42"/>
      <c r="J706" s="42"/>
      <c r="K706" s="42"/>
    </row>
    <row r="707" spans="4:11" s="40" customFormat="1">
      <c r="D707" s="54"/>
      <c r="E707" s="54"/>
      <c r="F707" s="54"/>
      <c r="G707" s="54"/>
      <c r="H707" s="42"/>
      <c r="I707" s="42"/>
      <c r="J707" s="42"/>
      <c r="K707" s="42"/>
    </row>
    <row r="708" spans="4:11" s="40" customFormat="1">
      <c r="D708" s="54"/>
      <c r="E708" s="54"/>
      <c r="F708" s="54"/>
      <c r="G708" s="54"/>
      <c r="H708" s="42"/>
      <c r="I708" s="42"/>
      <c r="J708" s="42"/>
      <c r="K708" s="42"/>
    </row>
    <row r="709" spans="4:11" s="40" customFormat="1">
      <c r="D709" s="54"/>
      <c r="E709" s="54"/>
      <c r="F709" s="54"/>
      <c r="G709" s="54"/>
      <c r="H709" s="42"/>
      <c r="I709" s="42"/>
      <c r="J709" s="42"/>
      <c r="K709" s="42"/>
    </row>
    <row r="710" spans="4:11" s="40" customFormat="1">
      <c r="D710" s="54"/>
      <c r="E710" s="54"/>
      <c r="F710" s="54"/>
      <c r="G710" s="54"/>
      <c r="H710" s="42"/>
      <c r="I710" s="42"/>
      <c r="J710" s="42"/>
      <c r="K710" s="42"/>
    </row>
    <row r="711" spans="4:11" s="40" customFormat="1">
      <c r="D711" s="54"/>
      <c r="E711" s="54"/>
      <c r="F711" s="54"/>
      <c r="G711" s="54"/>
      <c r="H711" s="42"/>
      <c r="I711" s="42"/>
      <c r="J711" s="42"/>
      <c r="K711" s="42"/>
    </row>
    <row r="712" spans="4:11" s="40" customFormat="1">
      <c r="D712" s="54"/>
      <c r="E712" s="54"/>
      <c r="F712" s="54"/>
      <c r="G712" s="54"/>
      <c r="H712" s="42"/>
      <c r="I712" s="42"/>
      <c r="J712" s="42"/>
      <c r="K712" s="42"/>
    </row>
    <row r="713" spans="4:11" s="40" customFormat="1">
      <c r="D713" s="54"/>
      <c r="E713" s="54"/>
      <c r="F713" s="54"/>
      <c r="G713" s="54"/>
      <c r="H713" s="42"/>
      <c r="I713" s="42"/>
      <c r="J713" s="42"/>
      <c r="K713" s="42"/>
    </row>
    <row r="714" spans="4:11" s="40" customFormat="1">
      <c r="D714" s="54"/>
      <c r="E714" s="54"/>
      <c r="F714" s="54"/>
      <c r="G714" s="54"/>
      <c r="H714" s="42"/>
      <c r="I714" s="42"/>
      <c r="J714" s="42"/>
      <c r="K714" s="42"/>
    </row>
    <row r="715" spans="4:11" s="40" customFormat="1">
      <c r="D715" s="54"/>
      <c r="E715" s="54"/>
      <c r="F715" s="54"/>
      <c r="G715" s="54"/>
      <c r="H715" s="42"/>
      <c r="I715" s="42"/>
      <c r="J715" s="42"/>
      <c r="K715" s="42"/>
    </row>
    <row r="716" spans="4:11" s="40" customFormat="1">
      <c r="D716" s="54"/>
      <c r="E716" s="54"/>
      <c r="F716" s="54"/>
      <c r="G716" s="54"/>
      <c r="H716" s="42"/>
      <c r="I716" s="42"/>
      <c r="J716" s="42"/>
      <c r="K716" s="42"/>
    </row>
    <row r="717" spans="4:11" s="40" customFormat="1">
      <c r="D717" s="54"/>
      <c r="E717" s="54"/>
      <c r="F717" s="54"/>
      <c r="G717" s="54"/>
      <c r="H717" s="42"/>
      <c r="I717" s="42"/>
      <c r="J717" s="42"/>
      <c r="K717" s="42"/>
    </row>
    <row r="718" spans="4:11" s="40" customFormat="1">
      <c r="D718" s="54"/>
      <c r="E718" s="54"/>
      <c r="F718" s="54"/>
      <c r="G718" s="54"/>
      <c r="H718" s="42"/>
      <c r="I718" s="42"/>
      <c r="J718" s="42"/>
      <c r="K718" s="42"/>
    </row>
    <row r="719" spans="4:11" s="40" customFormat="1">
      <c r="D719" s="54"/>
      <c r="E719" s="54"/>
      <c r="F719" s="54"/>
      <c r="G719" s="54"/>
      <c r="H719" s="42"/>
      <c r="I719" s="42"/>
      <c r="J719" s="42"/>
      <c r="K719" s="42"/>
    </row>
    <row r="720" spans="4:11" s="40" customFormat="1">
      <c r="D720" s="54"/>
      <c r="E720" s="54"/>
      <c r="F720" s="54"/>
      <c r="G720" s="54"/>
      <c r="H720" s="42"/>
      <c r="I720" s="42"/>
      <c r="J720" s="42"/>
      <c r="K720" s="42"/>
    </row>
    <row r="721" spans="4:11" s="40" customFormat="1">
      <c r="D721" s="54"/>
      <c r="E721" s="54"/>
      <c r="F721" s="54"/>
      <c r="G721" s="54"/>
      <c r="H721" s="42"/>
      <c r="I721" s="42"/>
      <c r="J721" s="42"/>
      <c r="K721" s="42"/>
    </row>
    <row r="722" spans="4:11" s="40" customFormat="1">
      <c r="D722" s="54"/>
      <c r="E722" s="54"/>
      <c r="F722" s="54"/>
      <c r="G722" s="54"/>
      <c r="H722" s="42"/>
      <c r="I722" s="42"/>
      <c r="J722" s="42"/>
      <c r="K722" s="42"/>
    </row>
    <row r="723" spans="4:11" s="40" customFormat="1">
      <c r="D723" s="54"/>
      <c r="E723" s="54"/>
      <c r="F723" s="54"/>
      <c r="G723" s="54"/>
      <c r="H723" s="42"/>
      <c r="I723" s="42"/>
      <c r="J723" s="42"/>
      <c r="K723" s="42"/>
    </row>
    <row r="724" spans="4:11" s="40" customFormat="1">
      <c r="D724" s="54"/>
      <c r="E724" s="54"/>
      <c r="F724" s="54"/>
      <c r="G724" s="54"/>
      <c r="H724" s="42"/>
      <c r="I724" s="42"/>
      <c r="J724" s="42"/>
      <c r="K724" s="42"/>
    </row>
    <row r="725" spans="4:11" s="40" customFormat="1">
      <c r="D725" s="54"/>
      <c r="E725" s="54"/>
      <c r="F725" s="54"/>
      <c r="G725" s="54"/>
      <c r="H725" s="42"/>
      <c r="I725" s="42"/>
      <c r="J725" s="42"/>
      <c r="K725" s="42"/>
    </row>
    <row r="726" spans="4:11" s="40" customFormat="1">
      <c r="D726" s="54"/>
      <c r="E726" s="54"/>
      <c r="F726" s="54"/>
      <c r="G726" s="54"/>
      <c r="H726" s="42"/>
      <c r="I726" s="42"/>
      <c r="J726" s="42"/>
      <c r="K726" s="42"/>
    </row>
    <row r="727" spans="4:11" s="40" customFormat="1">
      <c r="D727" s="54"/>
      <c r="E727" s="54"/>
      <c r="F727" s="54"/>
      <c r="G727" s="54"/>
      <c r="H727" s="42"/>
      <c r="I727" s="42"/>
      <c r="J727" s="42"/>
      <c r="K727" s="42"/>
    </row>
    <row r="728" spans="4:11" s="40" customFormat="1">
      <c r="D728" s="54"/>
      <c r="E728" s="54"/>
      <c r="F728" s="54"/>
      <c r="G728" s="54"/>
      <c r="H728" s="42"/>
      <c r="I728" s="42"/>
      <c r="J728" s="42"/>
      <c r="K728" s="42"/>
    </row>
    <row r="729" spans="4:11" s="40" customFormat="1">
      <c r="D729" s="54"/>
      <c r="E729" s="54"/>
      <c r="F729" s="54"/>
      <c r="G729" s="54"/>
      <c r="H729" s="42"/>
      <c r="I729" s="42"/>
      <c r="J729" s="42"/>
      <c r="K729" s="42"/>
    </row>
    <row r="730" spans="4:11" s="40" customFormat="1">
      <c r="D730" s="54"/>
      <c r="E730" s="54"/>
      <c r="F730" s="54"/>
      <c r="G730" s="54"/>
      <c r="H730" s="42"/>
      <c r="I730" s="42"/>
      <c r="J730" s="42"/>
      <c r="K730" s="42"/>
    </row>
    <row r="731" spans="4:11" s="40" customFormat="1">
      <c r="D731" s="54"/>
      <c r="E731" s="54"/>
      <c r="F731" s="54"/>
      <c r="G731" s="54"/>
      <c r="H731" s="42"/>
      <c r="I731" s="42"/>
      <c r="J731" s="42"/>
      <c r="K731" s="42"/>
    </row>
    <row r="732" spans="4:11" s="40" customFormat="1">
      <c r="D732" s="54"/>
      <c r="E732" s="54"/>
      <c r="F732" s="54"/>
      <c r="G732" s="54"/>
      <c r="H732" s="42"/>
      <c r="I732" s="42"/>
      <c r="J732" s="42"/>
      <c r="K732" s="42"/>
    </row>
    <row r="733" spans="4:11" s="40" customFormat="1">
      <c r="D733" s="54"/>
      <c r="E733" s="54"/>
      <c r="F733" s="54"/>
      <c r="G733" s="54"/>
      <c r="H733" s="42"/>
      <c r="I733" s="42"/>
      <c r="J733" s="42"/>
      <c r="K733" s="42"/>
    </row>
    <row r="734" spans="4:11" s="40" customFormat="1">
      <c r="D734" s="54"/>
      <c r="E734" s="54"/>
      <c r="F734" s="54"/>
      <c r="G734" s="54"/>
      <c r="H734" s="42"/>
      <c r="I734" s="42"/>
      <c r="J734" s="42"/>
      <c r="K734" s="42"/>
    </row>
    <row r="735" spans="4:11" s="40" customFormat="1">
      <c r="D735" s="54"/>
      <c r="E735" s="54"/>
      <c r="F735" s="54"/>
      <c r="G735" s="54"/>
      <c r="H735" s="42"/>
      <c r="I735" s="42"/>
      <c r="J735" s="42"/>
      <c r="K735" s="42"/>
    </row>
    <row r="736" spans="4:11" s="40" customFormat="1">
      <c r="D736" s="54"/>
      <c r="E736" s="54"/>
      <c r="F736" s="54"/>
      <c r="G736" s="54"/>
      <c r="H736" s="42"/>
      <c r="I736" s="42"/>
      <c r="J736" s="42"/>
      <c r="K736" s="42"/>
    </row>
    <row r="737" spans="4:11" s="40" customFormat="1">
      <c r="D737" s="54"/>
      <c r="E737" s="54"/>
      <c r="F737" s="54"/>
      <c r="G737" s="54"/>
      <c r="H737" s="42"/>
      <c r="I737" s="42"/>
      <c r="J737" s="42"/>
      <c r="K737" s="42"/>
    </row>
    <row r="738" spans="4:11" s="40" customFormat="1">
      <c r="D738" s="54"/>
      <c r="E738" s="54"/>
      <c r="F738" s="54"/>
      <c r="G738" s="54"/>
      <c r="H738" s="42"/>
      <c r="I738" s="42"/>
      <c r="J738" s="42"/>
      <c r="K738" s="42"/>
    </row>
    <row r="739" spans="4:11" s="40" customFormat="1">
      <c r="D739" s="54"/>
      <c r="E739" s="54"/>
      <c r="F739" s="54"/>
      <c r="G739" s="54"/>
      <c r="H739" s="42"/>
      <c r="I739" s="42"/>
      <c r="J739" s="42"/>
      <c r="K739" s="42"/>
    </row>
    <row r="740" spans="4:11" s="40" customFormat="1">
      <c r="D740" s="54"/>
      <c r="E740" s="54"/>
      <c r="F740" s="54"/>
      <c r="G740" s="54"/>
      <c r="H740" s="42"/>
      <c r="I740" s="42"/>
      <c r="J740" s="42"/>
      <c r="K740" s="42"/>
    </row>
    <row r="741" spans="4:11" s="40" customFormat="1">
      <c r="D741" s="54"/>
      <c r="E741" s="54"/>
      <c r="F741" s="54"/>
      <c r="G741" s="54"/>
      <c r="H741" s="42"/>
      <c r="I741" s="42"/>
      <c r="J741" s="42"/>
      <c r="K741" s="42"/>
    </row>
    <row r="742" spans="4:11" s="40" customFormat="1">
      <c r="D742" s="54"/>
      <c r="E742" s="54"/>
      <c r="F742" s="54"/>
      <c r="G742" s="54"/>
      <c r="H742" s="42"/>
      <c r="I742" s="42"/>
      <c r="J742" s="42"/>
      <c r="K742" s="42"/>
    </row>
    <row r="743" spans="4:11" s="40" customFormat="1">
      <c r="D743" s="54"/>
      <c r="E743" s="54"/>
      <c r="F743" s="54"/>
      <c r="G743" s="54"/>
      <c r="H743" s="42"/>
      <c r="I743" s="42"/>
      <c r="J743" s="42"/>
      <c r="K743" s="42"/>
    </row>
    <row r="744" spans="4:11" s="40" customFormat="1">
      <c r="D744" s="54"/>
      <c r="E744" s="54"/>
      <c r="F744" s="54"/>
      <c r="G744" s="54"/>
      <c r="H744" s="42"/>
      <c r="I744" s="42"/>
      <c r="J744" s="42"/>
      <c r="K744" s="42"/>
    </row>
    <row r="745" spans="4:11" s="40" customFormat="1">
      <c r="D745" s="54"/>
      <c r="E745" s="54"/>
      <c r="F745" s="54"/>
      <c r="G745" s="54"/>
      <c r="H745" s="42"/>
      <c r="I745" s="42"/>
      <c r="J745" s="42"/>
      <c r="K745" s="42"/>
    </row>
    <row r="746" spans="4:11" s="40" customFormat="1">
      <c r="D746" s="54"/>
      <c r="E746" s="54"/>
      <c r="F746" s="54"/>
      <c r="G746" s="54"/>
      <c r="H746" s="42"/>
      <c r="I746" s="42"/>
      <c r="J746" s="42"/>
      <c r="K746" s="42"/>
    </row>
    <row r="747" spans="4:11" s="40" customFormat="1">
      <c r="D747" s="54"/>
      <c r="E747" s="54"/>
      <c r="F747" s="54"/>
      <c r="G747" s="54"/>
      <c r="H747" s="42"/>
      <c r="I747" s="42"/>
      <c r="J747" s="42"/>
      <c r="K747" s="42"/>
    </row>
    <row r="748" spans="4:11" s="40" customFormat="1">
      <c r="D748" s="54"/>
      <c r="E748" s="54"/>
      <c r="F748" s="54"/>
      <c r="G748" s="54"/>
      <c r="H748" s="42"/>
      <c r="I748" s="42"/>
      <c r="J748" s="42"/>
      <c r="K748" s="42"/>
    </row>
    <row r="749" spans="4:11" s="40" customFormat="1">
      <c r="D749" s="54"/>
      <c r="E749" s="54"/>
      <c r="F749" s="54"/>
      <c r="G749" s="54"/>
      <c r="H749" s="42"/>
      <c r="I749" s="42"/>
      <c r="J749" s="42"/>
      <c r="K749" s="42"/>
    </row>
    <row r="750" spans="4:11" s="40" customFormat="1">
      <c r="D750" s="54"/>
      <c r="E750" s="54"/>
      <c r="F750" s="54"/>
      <c r="G750" s="54"/>
      <c r="H750" s="42"/>
      <c r="I750" s="42"/>
      <c r="J750" s="42"/>
      <c r="K750" s="42"/>
    </row>
    <row r="751" spans="4:11" s="40" customFormat="1">
      <c r="D751" s="54"/>
      <c r="E751" s="54"/>
      <c r="F751" s="54"/>
      <c r="G751" s="54"/>
      <c r="H751" s="42"/>
      <c r="I751" s="42"/>
      <c r="J751" s="42"/>
      <c r="K751" s="42"/>
    </row>
    <row r="752" spans="4:11" s="40" customFormat="1">
      <c r="D752" s="54"/>
      <c r="E752" s="54"/>
      <c r="F752" s="54"/>
      <c r="G752" s="54"/>
      <c r="H752" s="42"/>
      <c r="I752" s="42"/>
      <c r="J752" s="42"/>
      <c r="K752" s="42"/>
    </row>
    <row r="753" spans="4:11" s="40" customFormat="1">
      <c r="D753" s="54"/>
      <c r="E753" s="54"/>
      <c r="F753" s="54"/>
      <c r="G753" s="54"/>
      <c r="H753" s="42"/>
      <c r="I753" s="42"/>
      <c r="J753" s="42"/>
      <c r="K753" s="42"/>
    </row>
    <row r="754" spans="4:11" s="40" customFormat="1">
      <c r="D754" s="54"/>
      <c r="E754" s="54"/>
      <c r="F754" s="54"/>
      <c r="G754" s="54"/>
      <c r="H754" s="42"/>
      <c r="I754" s="42"/>
      <c r="J754" s="42"/>
      <c r="K754" s="42"/>
    </row>
    <row r="755" spans="4:11" s="40" customFormat="1">
      <c r="D755" s="54"/>
      <c r="E755" s="54"/>
      <c r="F755" s="54"/>
      <c r="G755" s="54"/>
      <c r="H755" s="42"/>
      <c r="I755" s="42"/>
      <c r="J755" s="42"/>
      <c r="K755" s="42"/>
    </row>
    <row r="756" spans="4:11" s="40" customFormat="1">
      <c r="D756" s="54"/>
      <c r="E756" s="54"/>
      <c r="F756" s="54"/>
      <c r="G756" s="54"/>
      <c r="H756" s="42"/>
      <c r="I756" s="42"/>
      <c r="J756" s="42"/>
      <c r="K756" s="42"/>
    </row>
    <row r="757" spans="4:11" s="40" customFormat="1">
      <c r="D757" s="54"/>
      <c r="E757" s="54"/>
      <c r="F757" s="54"/>
      <c r="G757" s="54"/>
      <c r="H757" s="42"/>
      <c r="I757" s="42"/>
      <c r="J757" s="42"/>
      <c r="K757" s="42"/>
    </row>
    <row r="758" spans="4:11" s="40" customFormat="1">
      <c r="D758" s="54"/>
      <c r="E758" s="54"/>
      <c r="F758" s="54"/>
      <c r="G758" s="54"/>
      <c r="H758" s="42"/>
      <c r="I758" s="42"/>
      <c r="J758" s="42"/>
      <c r="K758" s="42"/>
    </row>
    <row r="759" spans="4:11" s="40" customFormat="1">
      <c r="D759" s="54"/>
      <c r="E759" s="54"/>
      <c r="F759" s="54"/>
      <c r="G759" s="54"/>
      <c r="H759" s="42"/>
      <c r="I759" s="42"/>
      <c r="J759" s="42"/>
      <c r="K759" s="42"/>
    </row>
    <row r="760" spans="4:11" s="40" customFormat="1">
      <c r="D760" s="54"/>
      <c r="E760" s="54"/>
      <c r="F760" s="54"/>
      <c r="G760" s="54"/>
      <c r="H760" s="42"/>
      <c r="I760" s="42"/>
      <c r="J760" s="42"/>
      <c r="K760" s="42"/>
    </row>
    <row r="761" spans="4:11" s="40" customFormat="1">
      <c r="D761" s="54"/>
      <c r="E761" s="54"/>
      <c r="F761" s="54"/>
      <c r="G761" s="54"/>
      <c r="H761" s="42"/>
      <c r="I761" s="42"/>
      <c r="J761" s="42"/>
      <c r="K761" s="42"/>
    </row>
    <row r="762" spans="4:11" s="40" customFormat="1">
      <c r="D762" s="54"/>
      <c r="E762" s="54"/>
      <c r="F762" s="54"/>
      <c r="G762" s="54"/>
      <c r="H762" s="42"/>
      <c r="I762" s="42"/>
      <c r="J762" s="42"/>
      <c r="K762" s="42"/>
    </row>
    <row r="763" spans="4:11" s="40" customFormat="1">
      <c r="D763" s="54"/>
      <c r="E763" s="54"/>
      <c r="F763" s="54"/>
      <c r="G763" s="54"/>
      <c r="H763" s="42"/>
      <c r="I763" s="42"/>
      <c r="J763" s="42"/>
      <c r="K763" s="42"/>
    </row>
    <row r="764" spans="4:11" s="40" customFormat="1">
      <c r="D764" s="54"/>
      <c r="E764" s="54"/>
      <c r="F764" s="54"/>
      <c r="G764" s="54"/>
      <c r="H764" s="42"/>
      <c r="I764" s="42"/>
      <c r="J764" s="42"/>
      <c r="K764" s="42"/>
    </row>
    <row r="765" spans="4:11" s="40" customFormat="1">
      <c r="D765" s="54"/>
      <c r="E765" s="54"/>
      <c r="F765" s="54"/>
      <c r="G765" s="54"/>
      <c r="H765" s="42"/>
      <c r="I765" s="42"/>
      <c r="J765" s="42"/>
      <c r="K765" s="42"/>
    </row>
    <row r="766" spans="4:11" s="40" customFormat="1">
      <c r="D766" s="54"/>
      <c r="E766" s="54"/>
      <c r="F766" s="54"/>
      <c r="G766" s="54"/>
      <c r="H766" s="42"/>
      <c r="I766" s="42"/>
      <c r="J766" s="42"/>
      <c r="K766" s="42"/>
    </row>
    <row r="767" spans="4:11" s="40" customFormat="1">
      <c r="D767" s="54"/>
      <c r="E767" s="54"/>
      <c r="F767" s="54"/>
      <c r="G767" s="54"/>
      <c r="H767" s="42"/>
      <c r="I767" s="42"/>
      <c r="J767" s="42"/>
      <c r="K767" s="42"/>
    </row>
    <row r="768" spans="4:11" s="40" customFormat="1">
      <c r="D768" s="54"/>
      <c r="E768" s="54"/>
      <c r="F768" s="54"/>
      <c r="G768" s="54"/>
      <c r="H768" s="42"/>
      <c r="I768" s="42"/>
      <c r="J768" s="42"/>
      <c r="K768" s="42"/>
    </row>
    <row r="769" spans="4:11" s="40" customFormat="1">
      <c r="D769" s="54"/>
      <c r="E769" s="54"/>
      <c r="F769" s="54"/>
      <c r="G769" s="54"/>
      <c r="H769" s="42"/>
      <c r="I769" s="42"/>
      <c r="J769" s="42"/>
      <c r="K769" s="42"/>
    </row>
    <row r="770" spans="4:11" s="40" customFormat="1">
      <c r="D770" s="54"/>
      <c r="E770" s="54"/>
      <c r="F770" s="54"/>
      <c r="G770" s="54"/>
      <c r="H770" s="42"/>
      <c r="I770" s="42"/>
      <c r="J770" s="42"/>
      <c r="K770" s="42"/>
    </row>
    <row r="771" spans="4:11" s="40" customFormat="1">
      <c r="D771" s="54"/>
      <c r="E771" s="54"/>
      <c r="F771" s="54"/>
      <c r="G771" s="54"/>
      <c r="H771" s="42"/>
      <c r="I771" s="42"/>
      <c r="J771" s="42"/>
      <c r="K771" s="42"/>
    </row>
    <row r="772" spans="4:11" s="40" customFormat="1">
      <c r="D772" s="54"/>
      <c r="E772" s="54"/>
      <c r="F772" s="54"/>
      <c r="G772" s="54"/>
      <c r="H772" s="42"/>
      <c r="I772" s="42"/>
      <c r="J772" s="42"/>
      <c r="K772" s="42"/>
    </row>
    <row r="773" spans="4:11" s="40" customFormat="1">
      <c r="D773" s="54"/>
      <c r="E773" s="54"/>
      <c r="F773" s="54"/>
      <c r="G773" s="54"/>
      <c r="H773" s="42"/>
      <c r="I773" s="42"/>
      <c r="J773" s="42"/>
      <c r="K773" s="42"/>
    </row>
    <row r="774" spans="4:11" s="40" customFormat="1">
      <c r="D774" s="54"/>
      <c r="E774" s="54"/>
      <c r="F774" s="54"/>
      <c r="G774" s="54"/>
      <c r="H774" s="42"/>
      <c r="I774" s="42"/>
      <c r="J774" s="42"/>
      <c r="K774" s="42"/>
    </row>
    <row r="775" spans="4:11" s="40" customFormat="1">
      <c r="D775" s="54"/>
      <c r="E775" s="54"/>
      <c r="F775" s="54"/>
      <c r="G775" s="54"/>
      <c r="H775" s="42"/>
      <c r="I775" s="42"/>
      <c r="J775" s="42"/>
      <c r="K775" s="42"/>
    </row>
    <row r="776" spans="4:11" s="40" customFormat="1">
      <c r="D776" s="54"/>
      <c r="E776" s="54"/>
      <c r="F776" s="54"/>
      <c r="G776" s="54"/>
      <c r="H776" s="42"/>
      <c r="I776" s="42"/>
      <c r="J776" s="42"/>
      <c r="K776" s="42"/>
    </row>
    <row r="777" spans="4:11" s="40" customFormat="1">
      <c r="D777" s="54"/>
      <c r="E777" s="54"/>
      <c r="F777" s="54"/>
      <c r="G777" s="54"/>
      <c r="H777" s="42"/>
      <c r="I777" s="42"/>
      <c r="J777" s="42"/>
      <c r="K777" s="42"/>
    </row>
    <row r="778" spans="4:11" s="40" customFormat="1">
      <c r="D778" s="54"/>
      <c r="E778" s="54"/>
      <c r="F778" s="54"/>
      <c r="G778" s="54"/>
      <c r="H778" s="42"/>
      <c r="I778" s="42"/>
      <c r="J778" s="42"/>
      <c r="K778" s="42"/>
    </row>
    <row r="779" spans="4:11" s="40" customFormat="1">
      <c r="D779" s="54"/>
      <c r="E779" s="54"/>
      <c r="F779" s="54"/>
      <c r="G779" s="54"/>
      <c r="H779" s="42"/>
      <c r="I779" s="42"/>
      <c r="J779" s="42"/>
      <c r="K779" s="42"/>
    </row>
    <row r="780" spans="4:11" s="40" customFormat="1">
      <c r="D780" s="54"/>
      <c r="E780" s="54"/>
      <c r="F780" s="54"/>
      <c r="G780" s="54"/>
      <c r="H780" s="42"/>
      <c r="I780" s="42"/>
      <c r="J780" s="42"/>
      <c r="K780" s="42"/>
    </row>
    <row r="781" spans="4:11" s="40" customFormat="1">
      <c r="D781" s="54"/>
      <c r="E781" s="54"/>
      <c r="F781" s="54"/>
      <c r="G781" s="54"/>
      <c r="H781" s="42"/>
      <c r="I781" s="42"/>
      <c r="J781" s="42"/>
      <c r="K781" s="42"/>
    </row>
    <row r="782" spans="4:11" s="40" customFormat="1">
      <c r="D782" s="54"/>
      <c r="E782" s="54"/>
      <c r="F782" s="54"/>
      <c r="G782" s="54"/>
      <c r="H782" s="42"/>
      <c r="I782" s="42"/>
      <c r="J782" s="42"/>
      <c r="K782" s="42"/>
    </row>
    <row r="783" spans="4:11" s="40" customFormat="1">
      <c r="D783" s="54"/>
      <c r="E783" s="54"/>
      <c r="F783" s="54"/>
      <c r="G783" s="54"/>
      <c r="H783" s="42"/>
      <c r="I783" s="42"/>
      <c r="J783" s="42"/>
      <c r="K783" s="42"/>
    </row>
    <row r="784" spans="4:11" s="40" customFormat="1">
      <c r="D784" s="54"/>
      <c r="E784" s="54"/>
      <c r="F784" s="54"/>
      <c r="G784" s="54"/>
      <c r="H784" s="42"/>
      <c r="I784" s="42"/>
      <c r="J784" s="42"/>
      <c r="K784" s="42"/>
    </row>
    <row r="785" spans="4:11" s="40" customFormat="1">
      <c r="D785" s="54"/>
      <c r="E785" s="54"/>
      <c r="F785" s="54"/>
      <c r="G785" s="54"/>
      <c r="H785" s="42"/>
      <c r="I785" s="42"/>
      <c r="J785" s="42"/>
      <c r="K785" s="42"/>
    </row>
    <row r="786" spans="4:11" s="40" customFormat="1">
      <c r="D786" s="54"/>
      <c r="E786" s="54"/>
      <c r="F786" s="54"/>
      <c r="G786" s="54"/>
      <c r="H786" s="42"/>
      <c r="I786" s="42"/>
      <c r="J786" s="42"/>
      <c r="K786" s="42"/>
    </row>
    <row r="787" spans="4:11" s="40" customFormat="1">
      <c r="D787" s="54"/>
      <c r="E787" s="54"/>
      <c r="F787" s="54"/>
      <c r="G787" s="54"/>
      <c r="H787" s="42"/>
      <c r="I787" s="42"/>
      <c r="J787" s="42"/>
      <c r="K787" s="42"/>
    </row>
    <row r="788" spans="4:11" s="40" customFormat="1">
      <c r="D788" s="54"/>
      <c r="E788" s="54"/>
      <c r="F788" s="54"/>
      <c r="G788" s="54"/>
      <c r="H788" s="42"/>
      <c r="I788" s="42"/>
      <c r="J788" s="42"/>
      <c r="K788" s="42"/>
    </row>
    <row r="789" spans="4:11" s="40" customFormat="1">
      <c r="D789" s="54"/>
      <c r="E789" s="54"/>
      <c r="F789" s="54"/>
      <c r="G789" s="54"/>
      <c r="H789" s="42"/>
      <c r="I789" s="42"/>
      <c r="J789" s="42"/>
      <c r="K789" s="42"/>
    </row>
    <row r="790" spans="4:11" s="40" customFormat="1">
      <c r="D790" s="54"/>
      <c r="E790" s="54"/>
      <c r="F790" s="54"/>
      <c r="G790" s="54"/>
      <c r="H790" s="42"/>
      <c r="I790" s="42"/>
      <c r="J790" s="42"/>
      <c r="K790" s="42"/>
    </row>
    <row r="791" spans="4:11" s="40" customFormat="1">
      <c r="D791" s="54"/>
      <c r="E791" s="54"/>
      <c r="F791" s="54"/>
      <c r="G791" s="54"/>
      <c r="H791" s="42"/>
      <c r="I791" s="42"/>
      <c r="J791" s="42"/>
      <c r="K791" s="42"/>
    </row>
    <row r="792" spans="4:11" s="40" customFormat="1">
      <c r="D792" s="54"/>
      <c r="E792" s="54"/>
      <c r="F792" s="54"/>
      <c r="G792" s="54"/>
      <c r="H792" s="42"/>
      <c r="I792" s="42"/>
      <c r="J792" s="42"/>
      <c r="K792" s="42"/>
    </row>
    <row r="793" spans="4:11" s="40" customFormat="1">
      <c r="D793" s="54"/>
      <c r="E793" s="54"/>
      <c r="F793" s="54"/>
      <c r="G793" s="54"/>
      <c r="H793" s="42"/>
      <c r="I793" s="42"/>
      <c r="J793" s="42"/>
      <c r="K793" s="42"/>
    </row>
    <row r="794" spans="4:11" s="40" customFormat="1">
      <c r="D794" s="54"/>
      <c r="E794" s="54"/>
      <c r="F794" s="54"/>
      <c r="G794" s="54"/>
      <c r="H794" s="42"/>
      <c r="I794" s="42"/>
      <c r="J794" s="42"/>
      <c r="K794" s="42"/>
    </row>
    <row r="795" spans="4:11" s="40" customFormat="1">
      <c r="D795" s="54"/>
      <c r="E795" s="54"/>
      <c r="F795" s="54"/>
      <c r="G795" s="54"/>
      <c r="H795" s="42"/>
      <c r="I795" s="42"/>
      <c r="J795" s="42"/>
      <c r="K795" s="42"/>
    </row>
    <row r="796" spans="4:11" s="40" customFormat="1">
      <c r="D796" s="54"/>
      <c r="E796" s="54"/>
      <c r="F796" s="54"/>
      <c r="G796" s="54"/>
      <c r="H796" s="42"/>
      <c r="I796" s="42"/>
      <c r="J796" s="42"/>
      <c r="K796" s="42"/>
    </row>
    <row r="797" spans="4:11" s="40" customFormat="1">
      <c r="D797" s="54"/>
      <c r="E797" s="54"/>
      <c r="F797" s="54"/>
      <c r="G797" s="54"/>
      <c r="H797" s="42"/>
      <c r="I797" s="42"/>
      <c r="J797" s="42"/>
      <c r="K797" s="42"/>
    </row>
    <row r="798" spans="4:11" s="40" customFormat="1">
      <c r="D798" s="54"/>
      <c r="E798" s="54"/>
      <c r="F798" s="54"/>
      <c r="G798" s="54"/>
      <c r="H798" s="42"/>
      <c r="I798" s="42"/>
      <c r="J798" s="42"/>
      <c r="K798" s="42"/>
    </row>
    <row r="799" spans="4:11" s="40" customFormat="1">
      <c r="D799" s="54"/>
      <c r="E799" s="54"/>
      <c r="F799" s="54"/>
      <c r="G799" s="54"/>
      <c r="H799" s="42"/>
      <c r="I799" s="42"/>
      <c r="J799" s="42"/>
      <c r="K799" s="42"/>
    </row>
    <row r="800" spans="4:11" s="40" customFormat="1">
      <c r="D800" s="54"/>
      <c r="E800" s="54"/>
      <c r="F800" s="54"/>
      <c r="G800" s="54"/>
      <c r="H800" s="42"/>
      <c r="I800" s="42"/>
      <c r="J800" s="42"/>
      <c r="K800" s="42"/>
    </row>
    <row r="801" spans="4:11" s="40" customFormat="1">
      <c r="D801" s="54"/>
      <c r="E801" s="54"/>
      <c r="F801" s="54"/>
      <c r="G801" s="54"/>
      <c r="H801" s="42"/>
      <c r="I801" s="42"/>
      <c r="J801" s="42"/>
      <c r="K801" s="42"/>
    </row>
    <row r="802" spans="4:11" s="40" customFormat="1">
      <c r="D802" s="54"/>
      <c r="E802" s="54"/>
      <c r="F802" s="54"/>
      <c r="G802" s="54"/>
      <c r="H802" s="42"/>
      <c r="I802" s="42"/>
      <c r="J802" s="42"/>
      <c r="K802" s="42"/>
    </row>
    <row r="803" spans="4:11" s="40" customFormat="1">
      <c r="D803" s="54"/>
      <c r="E803" s="54"/>
      <c r="F803" s="54"/>
      <c r="G803" s="54"/>
      <c r="H803" s="42"/>
      <c r="I803" s="42"/>
      <c r="J803" s="42"/>
      <c r="K803" s="42"/>
    </row>
    <row r="804" spans="4:11" s="40" customFormat="1">
      <c r="D804" s="54"/>
      <c r="E804" s="54"/>
      <c r="F804" s="54"/>
      <c r="G804" s="54"/>
      <c r="H804" s="42"/>
      <c r="I804" s="42"/>
      <c r="J804" s="42"/>
      <c r="K804" s="42"/>
    </row>
    <row r="805" spans="4:11" s="40" customFormat="1">
      <c r="D805" s="54"/>
      <c r="E805" s="54"/>
      <c r="F805" s="54"/>
      <c r="G805" s="54"/>
      <c r="H805" s="42"/>
      <c r="I805" s="42"/>
      <c r="J805" s="42"/>
      <c r="K805" s="42"/>
    </row>
    <row r="806" spans="4:11" s="40" customFormat="1">
      <c r="D806" s="54"/>
      <c r="E806" s="54"/>
      <c r="F806" s="54"/>
      <c r="G806" s="54"/>
      <c r="H806" s="42"/>
      <c r="I806" s="42"/>
      <c r="J806" s="42"/>
      <c r="K806" s="42"/>
    </row>
    <row r="807" spans="4:11" s="40" customFormat="1">
      <c r="D807" s="54"/>
      <c r="E807" s="54"/>
      <c r="F807" s="54"/>
      <c r="G807" s="54"/>
      <c r="H807" s="42"/>
      <c r="I807" s="42"/>
      <c r="J807" s="42"/>
      <c r="K807" s="42"/>
    </row>
    <row r="808" spans="4:11" s="40" customFormat="1">
      <c r="D808" s="54"/>
      <c r="E808" s="54"/>
      <c r="F808" s="54"/>
      <c r="G808" s="54"/>
      <c r="H808" s="42"/>
      <c r="I808" s="42"/>
      <c r="J808" s="42"/>
      <c r="K808" s="42"/>
    </row>
    <row r="809" spans="4:11" s="40" customFormat="1">
      <c r="D809" s="54"/>
      <c r="E809" s="54"/>
      <c r="F809" s="54"/>
      <c r="G809" s="54"/>
      <c r="H809" s="42"/>
      <c r="I809" s="42"/>
      <c r="J809" s="42"/>
      <c r="K809" s="42"/>
    </row>
    <row r="810" spans="4:11" s="40" customFormat="1">
      <c r="D810" s="54"/>
      <c r="E810" s="54"/>
      <c r="F810" s="54"/>
      <c r="G810" s="54"/>
      <c r="H810" s="42"/>
      <c r="I810" s="42"/>
      <c r="J810" s="42"/>
      <c r="K810" s="42"/>
    </row>
    <row r="811" spans="4:11" s="40" customFormat="1">
      <c r="D811" s="54"/>
      <c r="E811" s="54"/>
      <c r="F811" s="54"/>
      <c r="G811" s="54"/>
      <c r="H811" s="42"/>
      <c r="I811" s="42"/>
      <c r="J811" s="42"/>
      <c r="K811" s="42"/>
    </row>
    <row r="812" spans="4:11" s="40" customFormat="1">
      <c r="D812" s="54"/>
      <c r="E812" s="54"/>
      <c r="F812" s="54"/>
      <c r="G812" s="54"/>
      <c r="H812" s="42"/>
      <c r="I812" s="42"/>
      <c r="J812" s="42"/>
      <c r="K812" s="42"/>
    </row>
    <row r="813" spans="4:11" s="40" customFormat="1">
      <c r="D813" s="54"/>
      <c r="E813" s="54"/>
      <c r="F813" s="54"/>
      <c r="G813" s="54"/>
      <c r="H813" s="42"/>
      <c r="I813" s="42"/>
      <c r="J813" s="42"/>
      <c r="K813" s="42"/>
    </row>
    <row r="814" spans="4:11" s="40" customFormat="1">
      <c r="D814" s="54"/>
      <c r="E814" s="54"/>
      <c r="F814" s="54"/>
      <c r="G814" s="54"/>
      <c r="H814" s="42"/>
      <c r="I814" s="42"/>
      <c r="J814" s="42"/>
      <c r="K814" s="42"/>
    </row>
    <row r="815" spans="4:11" s="40" customFormat="1">
      <c r="D815" s="54"/>
      <c r="E815" s="54"/>
      <c r="F815" s="54"/>
      <c r="G815" s="54"/>
      <c r="H815" s="42"/>
      <c r="I815" s="42"/>
      <c r="J815" s="42"/>
      <c r="K815" s="42"/>
    </row>
    <row r="816" spans="4:11" s="40" customFormat="1">
      <c r="D816" s="54"/>
      <c r="E816" s="54"/>
      <c r="F816" s="54"/>
      <c r="G816" s="54"/>
      <c r="H816" s="42"/>
      <c r="I816" s="42"/>
      <c r="J816" s="42"/>
      <c r="K816" s="42"/>
    </row>
    <row r="817" spans="4:11" s="40" customFormat="1">
      <c r="D817" s="54"/>
      <c r="E817" s="54"/>
      <c r="F817" s="54"/>
      <c r="G817" s="54"/>
      <c r="H817" s="42"/>
      <c r="I817" s="42"/>
      <c r="J817" s="42"/>
      <c r="K817" s="42"/>
    </row>
    <row r="818" spans="4:11" s="40" customFormat="1">
      <c r="D818" s="54"/>
      <c r="E818" s="54"/>
      <c r="F818" s="54"/>
      <c r="G818" s="54"/>
      <c r="H818" s="42"/>
      <c r="I818" s="42"/>
      <c r="J818" s="42"/>
      <c r="K818" s="42"/>
    </row>
    <row r="819" spans="4:11" s="40" customFormat="1">
      <c r="D819" s="54"/>
      <c r="E819" s="54"/>
      <c r="F819" s="54"/>
      <c r="G819" s="54"/>
      <c r="H819" s="42"/>
      <c r="I819" s="42"/>
      <c r="J819" s="42"/>
      <c r="K819" s="42"/>
    </row>
    <row r="820" spans="4:11" s="40" customFormat="1">
      <c r="D820" s="54"/>
      <c r="E820" s="54"/>
      <c r="F820" s="54"/>
      <c r="G820" s="54"/>
      <c r="H820" s="42"/>
      <c r="I820" s="42"/>
      <c r="J820" s="42"/>
      <c r="K820" s="42"/>
    </row>
    <row r="821" spans="4:11" s="40" customFormat="1">
      <c r="D821" s="54"/>
      <c r="E821" s="54"/>
      <c r="F821" s="54"/>
      <c r="G821" s="54"/>
      <c r="H821" s="42"/>
      <c r="I821" s="42"/>
      <c r="J821" s="42"/>
      <c r="K821" s="42"/>
    </row>
    <row r="822" spans="4:11" s="40" customFormat="1">
      <c r="D822" s="54"/>
      <c r="E822" s="54"/>
      <c r="F822" s="54"/>
      <c r="G822" s="54"/>
      <c r="H822" s="42"/>
      <c r="I822" s="42"/>
      <c r="J822" s="42"/>
      <c r="K822" s="42"/>
    </row>
    <row r="823" spans="4:11" s="40" customFormat="1">
      <c r="D823" s="54"/>
      <c r="E823" s="54"/>
      <c r="F823" s="54"/>
      <c r="G823" s="54"/>
      <c r="H823" s="42"/>
      <c r="I823" s="42"/>
      <c r="J823" s="42"/>
      <c r="K823" s="42"/>
    </row>
    <row r="824" spans="4:11" s="40" customFormat="1">
      <c r="D824" s="54"/>
      <c r="E824" s="54"/>
      <c r="F824" s="54"/>
      <c r="G824" s="54"/>
      <c r="H824" s="42"/>
      <c r="I824" s="42"/>
      <c r="J824" s="42"/>
      <c r="K824" s="42"/>
    </row>
    <row r="825" spans="4:11" s="40" customFormat="1">
      <c r="D825" s="54"/>
      <c r="E825" s="54"/>
      <c r="F825" s="54"/>
      <c r="G825" s="54"/>
      <c r="H825" s="42"/>
      <c r="I825" s="42"/>
      <c r="J825" s="42"/>
      <c r="K825" s="42"/>
    </row>
    <row r="826" spans="4:11" s="40" customFormat="1">
      <c r="D826" s="54"/>
      <c r="E826" s="54"/>
      <c r="F826" s="54"/>
      <c r="G826" s="54"/>
      <c r="H826" s="42"/>
      <c r="I826" s="42"/>
      <c r="J826" s="42"/>
      <c r="K826" s="42"/>
    </row>
    <row r="827" spans="4:11" s="40" customFormat="1">
      <c r="D827" s="54"/>
      <c r="E827" s="54"/>
      <c r="F827" s="54"/>
      <c r="G827" s="54"/>
      <c r="H827" s="42"/>
      <c r="I827" s="42"/>
      <c r="J827" s="42"/>
      <c r="K827" s="42"/>
    </row>
    <row r="828" spans="4:11" s="40" customFormat="1">
      <c r="D828" s="54"/>
      <c r="E828" s="54"/>
      <c r="F828" s="54"/>
      <c r="G828" s="54"/>
      <c r="H828" s="42"/>
      <c r="I828" s="42"/>
      <c r="J828" s="42"/>
      <c r="K828" s="42"/>
    </row>
    <row r="829" spans="4:11" s="40" customFormat="1">
      <c r="D829" s="54"/>
      <c r="E829" s="54"/>
      <c r="F829" s="54"/>
      <c r="G829" s="54"/>
      <c r="H829" s="42"/>
      <c r="I829" s="42"/>
      <c r="J829" s="42"/>
      <c r="K829" s="42"/>
    </row>
    <row r="830" spans="4:11" s="40" customFormat="1">
      <c r="D830" s="54"/>
      <c r="E830" s="54"/>
      <c r="F830" s="54"/>
      <c r="G830" s="54"/>
      <c r="H830" s="42"/>
      <c r="I830" s="42"/>
      <c r="J830" s="42"/>
      <c r="K830" s="42"/>
    </row>
    <row r="831" spans="4:11" s="40" customFormat="1">
      <c r="D831" s="54"/>
      <c r="E831" s="54"/>
      <c r="F831" s="54"/>
      <c r="G831" s="54"/>
      <c r="H831" s="42"/>
      <c r="I831" s="42"/>
      <c r="J831" s="42"/>
      <c r="K831" s="42"/>
    </row>
    <row r="832" spans="4:11" s="40" customFormat="1">
      <c r="D832" s="54"/>
      <c r="E832" s="54"/>
      <c r="F832" s="54"/>
      <c r="G832" s="54"/>
      <c r="H832" s="42"/>
      <c r="I832" s="42"/>
      <c r="J832" s="42"/>
      <c r="K832" s="42"/>
    </row>
    <row r="833" spans="4:11" s="40" customFormat="1">
      <c r="D833" s="54"/>
      <c r="E833" s="54"/>
      <c r="F833" s="54"/>
      <c r="G833" s="54"/>
      <c r="H833" s="42"/>
      <c r="I833" s="42"/>
      <c r="J833" s="42"/>
      <c r="K833" s="42"/>
    </row>
    <row r="834" spans="4:11" s="40" customFormat="1">
      <c r="D834" s="54"/>
      <c r="E834" s="54"/>
      <c r="F834" s="54"/>
      <c r="G834" s="54"/>
      <c r="H834" s="42"/>
      <c r="I834" s="42"/>
      <c r="J834" s="42"/>
      <c r="K834" s="42"/>
    </row>
    <row r="835" spans="4:11" s="40" customFormat="1">
      <c r="D835" s="54"/>
      <c r="E835" s="54"/>
      <c r="F835" s="54"/>
      <c r="G835" s="54"/>
      <c r="H835" s="42"/>
      <c r="I835" s="42"/>
      <c r="J835" s="42"/>
      <c r="K835" s="42"/>
    </row>
    <row r="836" spans="4:11" s="40" customFormat="1">
      <c r="D836" s="54"/>
      <c r="E836" s="54"/>
      <c r="F836" s="54"/>
      <c r="G836" s="54"/>
      <c r="H836" s="42"/>
      <c r="I836" s="42"/>
      <c r="J836" s="42"/>
      <c r="K836" s="42"/>
    </row>
    <row r="837" spans="4:11" s="40" customFormat="1">
      <c r="D837" s="54"/>
      <c r="E837" s="54"/>
      <c r="F837" s="54"/>
      <c r="G837" s="54"/>
      <c r="H837" s="42"/>
      <c r="I837" s="42"/>
      <c r="J837" s="42"/>
      <c r="K837" s="42"/>
    </row>
    <row r="838" spans="4:11" s="40" customFormat="1">
      <c r="D838" s="54"/>
      <c r="E838" s="54"/>
      <c r="F838" s="54"/>
      <c r="G838" s="54"/>
      <c r="H838" s="42"/>
      <c r="I838" s="42"/>
      <c r="J838" s="42"/>
      <c r="K838" s="42"/>
    </row>
    <row r="839" spans="4:11" s="40" customFormat="1">
      <c r="D839" s="54"/>
      <c r="E839" s="54"/>
      <c r="F839" s="54"/>
      <c r="G839" s="54"/>
      <c r="H839" s="42"/>
      <c r="I839" s="42"/>
      <c r="J839" s="42"/>
      <c r="K839" s="42"/>
    </row>
    <row r="840" spans="4:11" s="40" customFormat="1">
      <c r="D840" s="54"/>
      <c r="E840" s="54"/>
      <c r="F840" s="54"/>
      <c r="G840" s="54"/>
      <c r="H840" s="42"/>
      <c r="I840" s="42"/>
      <c r="J840" s="42"/>
      <c r="K840" s="42"/>
    </row>
    <row r="841" spans="4:11" s="40" customFormat="1">
      <c r="D841" s="54"/>
      <c r="E841" s="54"/>
      <c r="F841" s="54"/>
      <c r="G841" s="54"/>
      <c r="H841" s="42"/>
      <c r="I841" s="42"/>
      <c r="J841" s="42"/>
      <c r="K841" s="42"/>
    </row>
    <row r="842" spans="4:11" s="40" customFormat="1">
      <c r="D842" s="54"/>
      <c r="E842" s="54"/>
      <c r="F842" s="54"/>
      <c r="G842" s="54"/>
      <c r="H842" s="42"/>
      <c r="I842" s="42"/>
      <c r="J842" s="42"/>
      <c r="K842" s="42"/>
    </row>
    <row r="843" spans="4:11" s="40" customFormat="1">
      <c r="D843" s="54"/>
      <c r="E843" s="54"/>
      <c r="F843" s="54"/>
      <c r="G843" s="54"/>
      <c r="H843" s="42"/>
      <c r="I843" s="42"/>
      <c r="J843" s="42"/>
      <c r="K843" s="42"/>
    </row>
    <row r="844" spans="4:11" s="40" customFormat="1">
      <c r="D844" s="54"/>
      <c r="E844" s="54"/>
      <c r="F844" s="54"/>
      <c r="G844" s="54"/>
      <c r="H844" s="42"/>
      <c r="I844" s="42"/>
      <c r="J844" s="42"/>
      <c r="K844" s="42"/>
    </row>
    <row r="845" spans="4:11" s="40" customFormat="1">
      <c r="D845" s="54"/>
      <c r="E845" s="54"/>
      <c r="F845" s="54"/>
      <c r="G845" s="54"/>
      <c r="H845" s="42"/>
      <c r="I845" s="42"/>
      <c r="J845" s="42"/>
      <c r="K845" s="42"/>
    </row>
    <row r="846" spans="4:11" s="40" customFormat="1">
      <c r="D846" s="54"/>
      <c r="E846" s="54"/>
      <c r="F846" s="54"/>
      <c r="G846" s="54"/>
      <c r="H846" s="42"/>
      <c r="I846" s="42"/>
      <c r="J846" s="42"/>
      <c r="K846" s="42"/>
    </row>
    <row r="847" spans="4:11" s="40" customFormat="1">
      <c r="D847" s="54"/>
      <c r="E847" s="54"/>
      <c r="F847" s="54"/>
      <c r="G847" s="54"/>
      <c r="H847" s="42"/>
      <c r="I847" s="42"/>
      <c r="J847" s="42"/>
      <c r="K847" s="42"/>
    </row>
    <row r="848" spans="4:11" s="40" customFormat="1">
      <c r="D848" s="54"/>
      <c r="E848" s="54"/>
      <c r="F848" s="54"/>
      <c r="G848" s="54"/>
      <c r="H848" s="42"/>
      <c r="I848" s="42"/>
      <c r="J848" s="42"/>
      <c r="K848" s="42"/>
    </row>
    <row r="849" spans="4:11" s="40" customFormat="1">
      <c r="D849" s="54"/>
      <c r="E849" s="54"/>
      <c r="F849" s="54"/>
      <c r="G849" s="54"/>
      <c r="H849" s="42"/>
      <c r="I849" s="42"/>
      <c r="J849" s="42"/>
      <c r="K849" s="42"/>
    </row>
    <row r="850" spans="4:11" s="40" customFormat="1">
      <c r="D850" s="54"/>
      <c r="E850" s="54"/>
      <c r="F850" s="54"/>
      <c r="G850" s="54"/>
      <c r="H850" s="42"/>
      <c r="I850" s="42"/>
      <c r="J850" s="42"/>
      <c r="K850" s="42"/>
    </row>
    <row r="851" spans="4:11" s="40" customFormat="1">
      <c r="D851" s="54"/>
      <c r="E851" s="54"/>
      <c r="F851" s="54"/>
      <c r="G851" s="54"/>
      <c r="H851" s="42"/>
      <c r="I851" s="42"/>
      <c r="J851" s="42"/>
      <c r="K851" s="42"/>
    </row>
    <row r="852" spans="4:11" s="40" customFormat="1">
      <c r="D852" s="54"/>
      <c r="E852" s="54"/>
      <c r="F852" s="54"/>
      <c r="G852" s="54"/>
      <c r="H852" s="42"/>
      <c r="I852" s="42"/>
      <c r="J852" s="42"/>
      <c r="K852" s="42"/>
    </row>
    <row r="853" spans="4:11" s="40" customFormat="1">
      <c r="D853" s="54"/>
      <c r="E853" s="54"/>
      <c r="F853" s="54"/>
      <c r="G853" s="54"/>
      <c r="H853" s="42"/>
      <c r="I853" s="42"/>
      <c r="J853" s="42"/>
      <c r="K853" s="42"/>
    </row>
    <row r="854" spans="4:11" s="40" customFormat="1">
      <c r="D854" s="54"/>
      <c r="E854" s="54"/>
      <c r="F854" s="54"/>
      <c r="G854" s="54"/>
      <c r="H854" s="42"/>
      <c r="I854" s="42"/>
      <c r="J854" s="42"/>
      <c r="K854" s="42"/>
    </row>
    <row r="855" spans="4:11" s="40" customFormat="1">
      <c r="D855" s="54"/>
      <c r="E855" s="54"/>
      <c r="F855" s="54"/>
      <c r="G855" s="54"/>
      <c r="H855" s="42"/>
      <c r="I855" s="42"/>
      <c r="J855" s="42"/>
      <c r="K855" s="42"/>
    </row>
    <row r="856" spans="4:11" s="40" customFormat="1">
      <c r="D856" s="54"/>
      <c r="E856" s="54"/>
      <c r="F856" s="54"/>
      <c r="G856" s="54"/>
      <c r="H856" s="42"/>
      <c r="I856" s="42"/>
      <c r="J856" s="42"/>
      <c r="K856" s="42"/>
    </row>
    <row r="857" spans="4:11" s="40" customFormat="1">
      <c r="D857" s="54"/>
      <c r="E857" s="54"/>
      <c r="F857" s="54"/>
      <c r="G857" s="54"/>
      <c r="H857" s="42"/>
      <c r="I857" s="42"/>
      <c r="J857" s="42"/>
      <c r="K857" s="42"/>
    </row>
    <row r="858" spans="4:11" s="40" customFormat="1">
      <c r="D858" s="54"/>
      <c r="E858" s="54"/>
      <c r="F858" s="54"/>
      <c r="G858" s="54"/>
      <c r="H858" s="42"/>
      <c r="I858" s="42"/>
      <c r="J858" s="42"/>
      <c r="K858" s="42"/>
    </row>
    <row r="859" spans="4:11" s="40" customFormat="1">
      <c r="D859" s="54"/>
      <c r="E859" s="54"/>
      <c r="F859" s="54"/>
      <c r="G859" s="54"/>
      <c r="H859" s="42"/>
      <c r="I859" s="42"/>
      <c r="J859" s="42"/>
      <c r="K859" s="42"/>
    </row>
    <row r="860" spans="4:11" s="40" customFormat="1">
      <c r="D860" s="54"/>
      <c r="E860" s="54"/>
      <c r="F860" s="54"/>
      <c r="G860" s="54"/>
      <c r="H860" s="42"/>
      <c r="I860" s="42"/>
      <c r="J860" s="42"/>
      <c r="K860" s="42"/>
    </row>
    <row r="861" spans="4:11" s="40" customFormat="1">
      <c r="D861" s="54"/>
      <c r="E861" s="54"/>
      <c r="F861" s="54"/>
      <c r="G861" s="54"/>
      <c r="H861" s="42"/>
      <c r="I861" s="42"/>
      <c r="J861" s="42"/>
      <c r="K861" s="42"/>
    </row>
    <row r="862" spans="4:11" s="40" customFormat="1">
      <c r="D862" s="54"/>
      <c r="E862" s="54"/>
      <c r="F862" s="54"/>
      <c r="G862" s="54"/>
      <c r="H862" s="42"/>
      <c r="I862" s="42"/>
      <c r="J862" s="42"/>
      <c r="K862" s="42"/>
    </row>
    <row r="863" spans="4:11" s="40" customFormat="1">
      <c r="D863" s="54"/>
      <c r="E863" s="54"/>
      <c r="F863" s="54"/>
      <c r="G863" s="54"/>
      <c r="H863" s="42"/>
      <c r="I863" s="42"/>
      <c r="J863" s="42"/>
      <c r="K863" s="42"/>
    </row>
    <row r="864" spans="4:11" s="40" customFormat="1">
      <c r="D864" s="54"/>
      <c r="E864" s="54"/>
      <c r="F864" s="54"/>
      <c r="G864" s="54"/>
      <c r="H864" s="42"/>
      <c r="I864" s="42"/>
      <c r="J864" s="42"/>
      <c r="K864" s="42"/>
    </row>
    <row r="865" spans="4:11" s="40" customFormat="1">
      <c r="D865" s="54"/>
      <c r="E865" s="54"/>
      <c r="F865" s="54"/>
      <c r="G865" s="54"/>
      <c r="H865" s="42"/>
      <c r="I865" s="42"/>
      <c r="J865" s="42"/>
      <c r="K865" s="42"/>
    </row>
    <row r="866" spans="4:11" s="40" customFormat="1">
      <c r="D866" s="54"/>
      <c r="E866" s="54"/>
      <c r="F866" s="54"/>
      <c r="G866" s="54"/>
      <c r="H866" s="42"/>
      <c r="I866" s="42"/>
      <c r="J866" s="42"/>
      <c r="K866" s="42"/>
    </row>
    <row r="867" spans="4:11" s="40" customFormat="1">
      <c r="D867" s="54"/>
      <c r="E867" s="54"/>
      <c r="F867" s="54"/>
      <c r="G867" s="54"/>
      <c r="H867" s="42"/>
      <c r="I867" s="42"/>
      <c r="J867" s="42"/>
      <c r="K867" s="42"/>
    </row>
    <row r="868" spans="4:11" s="40" customFormat="1">
      <c r="D868" s="54"/>
      <c r="E868" s="54"/>
      <c r="F868" s="54"/>
      <c r="G868" s="54"/>
      <c r="H868" s="42"/>
      <c r="I868" s="42"/>
      <c r="J868" s="42"/>
      <c r="K868" s="42"/>
    </row>
    <row r="869" spans="4:11" s="40" customFormat="1">
      <c r="D869" s="54"/>
      <c r="E869" s="54"/>
      <c r="F869" s="54"/>
      <c r="G869" s="54"/>
      <c r="H869" s="42"/>
      <c r="I869" s="42"/>
      <c r="J869" s="42"/>
      <c r="K869" s="42"/>
    </row>
    <row r="870" spans="4:11" s="40" customFormat="1">
      <c r="D870" s="54"/>
      <c r="E870" s="54"/>
      <c r="F870" s="54"/>
      <c r="G870" s="54"/>
      <c r="H870" s="42"/>
      <c r="I870" s="42"/>
      <c r="J870" s="42"/>
      <c r="K870" s="42"/>
    </row>
    <row r="871" spans="4:11" s="40" customFormat="1">
      <c r="D871" s="54"/>
      <c r="E871" s="54"/>
      <c r="F871" s="54"/>
      <c r="G871" s="54"/>
      <c r="H871" s="42"/>
      <c r="I871" s="42"/>
      <c r="J871" s="42"/>
      <c r="K871" s="42"/>
    </row>
    <row r="872" spans="4:11" s="40" customFormat="1">
      <c r="D872" s="54"/>
      <c r="E872" s="54"/>
      <c r="F872" s="54"/>
      <c r="G872" s="54"/>
      <c r="H872" s="42"/>
      <c r="I872" s="42"/>
      <c r="J872" s="42"/>
      <c r="K872" s="42"/>
    </row>
    <row r="873" spans="4:11" s="40" customFormat="1">
      <c r="D873" s="54"/>
      <c r="E873" s="54"/>
      <c r="F873" s="54"/>
      <c r="G873" s="54"/>
      <c r="H873" s="42"/>
      <c r="I873" s="42"/>
      <c r="J873" s="42"/>
      <c r="K873" s="42"/>
    </row>
    <row r="874" spans="4:11" s="40" customFormat="1">
      <c r="D874" s="54"/>
      <c r="E874" s="54"/>
      <c r="F874" s="54"/>
      <c r="G874" s="54"/>
      <c r="H874" s="42"/>
      <c r="I874" s="42"/>
      <c r="J874" s="42"/>
      <c r="K874" s="42"/>
    </row>
    <row r="875" spans="4:11" s="40" customFormat="1">
      <c r="D875" s="54"/>
      <c r="E875" s="54"/>
      <c r="F875" s="54"/>
      <c r="G875" s="54"/>
      <c r="H875" s="42"/>
      <c r="I875" s="42"/>
      <c r="J875" s="42"/>
      <c r="K875" s="42"/>
    </row>
    <row r="876" spans="4:11" s="40" customFormat="1">
      <c r="D876" s="54"/>
      <c r="E876" s="54"/>
      <c r="F876" s="54"/>
      <c r="G876" s="54"/>
      <c r="H876" s="42"/>
      <c r="I876" s="42"/>
      <c r="J876" s="42"/>
      <c r="K876" s="42"/>
    </row>
    <row r="877" spans="4:11" s="40" customFormat="1">
      <c r="D877" s="54"/>
      <c r="E877" s="54"/>
      <c r="F877" s="54"/>
      <c r="G877" s="54"/>
      <c r="H877" s="42"/>
      <c r="I877" s="42"/>
      <c r="J877" s="42"/>
      <c r="K877" s="42"/>
    </row>
    <row r="878" spans="4:11" s="40" customFormat="1">
      <c r="D878" s="54"/>
      <c r="E878" s="54"/>
      <c r="F878" s="54"/>
      <c r="G878" s="54"/>
      <c r="H878" s="42"/>
      <c r="I878" s="42"/>
      <c r="J878" s="42"/>
      <c r="K878" s="42"/>
    </row>
  </sheetData>
  <mergeCells count="3">
    <mergeCell ref="L1:W1"/>
    <mergeCell ref="AA1:AG1"/>
    <mergeCell ref="AN1:AS1"/>
  </mergeCells>
  <phoneticPr fontId="9" type="noConversion"/>
  <hyperlinks>
    <hyperlink ref="D51" r:id="rId1" xr:uid="{00000000-0004-0000-0300-000000000000}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45"/>
  <sheetViews>
    <sheetView tabSelected="1" topLeftCell="J1" zoomScale="150" zoomScaleNormal="150" zoomScalePageLayoutView="150" workbookViewId="0">
      <selection activeCell="L43" sqref="L43"/>
    </sheetView>
  </sheetViews>
  <sheetFormatPr baseColWidth="10" defaultColWidth="10.6640625" defaultRowHeight="15"/>
  <cols>
    <col min="1" max="1" width="4.5" style="79" customWidth="1"/>
    <col min="2" max="3" width="9.6640625" style="79" customWidth="1"/>
    <col min="4" max="4" width="11.33203125" style="54" customWidth="1"/>
    <col min="5" max="5" width="11.6640625" style="54" customWidth="1"/>
    <col min="6" max="6" width="9.5" style="54" customWidth="1"/>
    <col min="7" max="7" width="3.33203125" style="54" customWidth="1"/>
    <col min="8" max="8" width="3.5" style="42" customWidth="1"/>
    <col min="9" max="11" width="27.6640625" style="42" customWidth="1"/>
    <col min="12" max="12" width="11.1640625" style="79" customWidth="1"/>
    <col min="13" max="13" width="9" style="79" customWidth="1"/>
    <col min="14" max="14" width="11.33203125" style="79" customWidth="1"/>
    <col min="15" max="15" width="9.33203125" style="79" customWidth="1"/>
    <col min="16" max="16" width="10.6640625" style="79"/>
    <col min="17" max="17" width="9.5" style="79" customWidth="1"/>
    <col min="18" max="18" width="7" style="79" customWidth="1"/>
    <col min="19" max="20" width="6.33203125" style="79" customWidth="1"/>
    <col min="21" max="21" width="8.5" style="79" customWidth="1"/>
    <col min="22" max="22" width="9" style="79" customWidth="1"/>
    <col min="23" max="24" width="9.6640625" style="79" customWidth="1"/>
    <col min="25" max="25" width="6.83203125" style="79" customWidth="1"/>
    <col min="26" max="26" width="6.1640625" style="79" customWidth="1"/>
    <col min="27" max="27" width="6.5" style="79" customWidth="1"/>
    <col min="28" max="28" width="6.1640625" style="79" customWidth="1"/>
    <col min="29" max="29" width="6" style="79" customWidth="1"/>
    <col min="30" max="30" width="5.33203125" style="79" customWidth="1"/>
    <col min="31" max="32" width="5.5" style="79" customWidth="1"/>
    <col min="33" max="33" width="6.1640625" style="79" customWidth="1"/>
    <col min="34" max="34" width="10.6640625" style="79"/>
    <col min="35" max="36" width="9.5" style="79" customWidth="1"/>
    <col min="37" max="16384" width="10.6640625" style="79"/>
  </cols>
  <sheetData>
    <row r="1" spans="1:45" s="58" customFormat="1" ht="17">
      <c r="A1" s="86" t="s">
        <v>578</v>
      </c>
      <c r="B1" s="86"/>
      <c r="C1" s="86"/>
      <c r="D1" s="54"/>
      <c r="E1" s="54"/>
      <c r="F1" s="54"/>
      <c r="G1" s="54"/>
      <c r="H1" s="42"/>
      <c r="I1" s="42"/>
      <c r="J1" s="42"/>
      <c r="K1" s="42"/>
      <c r="L1" s="133" t="s">
        <v>557</v>
      </c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87"/>
      <c r="Y1" s="87"/>
      <c r="Z1" s="134" t="s">
        <v>558</v>
      </c>
      <c r="AA1" s="135"/>
      <c r="AB1" s="135"/>
      <c r="AC1" s="135"/>
      <c r="AD1" s="135"/>
      <c r="AE1" s="135"/>
      <c r="AF1" s="135"/>
      <c r="AG1" s="80" t="s">
        <v>48</v>
      </c>
      <c r="AH1" s="88"/>
      <c r="AI1" s="88"/>
      <c r="AJ1" s="88"/>
      <c r="AK1" s="136" t="s">
        <v>559</v>
      </c>
      <c r="AL1" s="136"/>
      <c r="AM1" s="136"/>
      <c r="AN1" s="136"/>
      <c r="AO1" s="136"/>
      <c r="AP1" s="136"/>
      <c r="AQ1" s="89"/>
    </row>
    <row r="2" spans="1:45" s="62" customFormat="1">
      <c r="D2" s="81"/>
      <c r="E2" s="81"/>
      <c r="F2" s="81"/>
      <c r="G2" s="81"/>
      <c r="L2" s="67" t="s">
        <v>376</v>
      </c>
      <c r="M2" s="67" t="s">
        <v>560</v>
      </c>
      <c r="N2" s="67" t="s">
        <v>498</v>
      </c>
      <c r="O2" s="81" t="s">
        <v>383</v>
      </c>
      <c r="P2" s="81" t="s">
        <v>561</v>
      </c>
      <c r="Q2" s="67" t="s">
        <v>373</v>
      </c>
      <c r="R2" s="82" t="s">
        <v>264</v>
      </c>
      <c r="S2" s="82" t="s">
        <v>265</v>
      </c>
      <c r="T2" s="54" t="s">
        <v>562</v>
      </c>
      <c r="U2" s="54" t="s">
        <v>563</v>
      </c>
      <c r="V2" s="62" t="s">
        <v>564</v>
      </c>
      <c r="W2" s="62" t="s">
        <v>565</v>
      </c>
      <c r="X2" s="62" t="s">
        <v>620</v>
      </c>
      <c r="Y2" s="62" t="s">
        <v>418</v>
      </c>
      <c r="Z2" s="67" t="s">
        <v>376</v>
      </c>
      <c r="AA2" s="67" t="s">
        <v>560</v>
      </c>
      <c r="AB2" s="67" t="s">
        <v>126</v>
      </c>
      <c r="AC2" s="65" t="s">
        <v>561</v>
      </c>
      <c r="AD2" s="32" t="s">
        <v>566</v>
      </c>
      <c r="AE2" s="67" t="s">
        <v>373</v>
      </c>
      <c r="AF2" s="62" t="s">
        <v>419</v>
      </c>
      <c r="AG2" s="67" t="s">
        <v>376</v>
      </c>
      <c r="AH2" s="67" t="s">
        <v>560</v>
      </c>
      <c r="AI2" s="67" t="s">
        <v>576</v>
      </c>
      <c r="AJ2" s="82" t="s">
        <v>264</v>
      </c>
      <c r="AK2" s="67" t="s">
        <v>575</v>
      </c>
      <c r="AL2" s="32" t="s">
        <v>420</v>
      </c>
      <c r="AM2" s="62" t="s">
        <v>568</v>
      </c>
      <c r="AN2" s="62" t="s">
        <v>569</v>
      </c>
      <c r="AO2" s="62" t="s">
        <v>572</v>
      </c>
      <c r="AP2" s="15" t="s">
        <v>289</v>
      </c>
      <c r="AQ2" s="62" t="s">
        <v>421</v>
      </c>
      <c r="AR2" s="62" t="s">
        <v>422</v>
      </c>
    </row>
    <row r="3" spans="1:45" s="68" customFormat="1" ht="14">
      <c r="A3" s="68" t="s">
        <v>423</v>
      </c>
      <c r="B3" s="68" t="s">
        <v>424</v>
      </c>
      <c r="C3" s="68" t="s">
        <v>425</v>
      </c>
      <c r="D3" s="68" t="s">
        <v>426</v>
      </c>
      <c r="E3" s="68" t="s">
        <v>427</v>
      </c>
      <c r="F3" s="68" t="s">
        <v>428</v>
      </c>
      <c r="G3" s="68" t="s">
        <v>429</v>
      </c>
      <c r="H3" s="68" t="s">
        <v>114</v>
      </c>
      <c r="I3" s="68" t="s">
        <v>111</v>
      </c>
      <c r="J3" s="68" t="s">
        <v>112</v>
      </c>
      <c r="K3" s="68" t="s">
        <v>113</v>
      </c>
      <c r="L3" s="83" t="s">
        <v>430</v>
      </c>
      <c r="M3" s="83" t="s">
        <v>431</v>
      </c>
      <c r="N3" s="83" t="s">
        <v>432</v>
      </c>
      <c r="O3" s="83" t="s">
        <v>433</v>
      </c>
      <c r="P3" s="83" t="s">
        <v>434</v>
      </c>
      <c r="Q3" s="68" t="s">
        <v>435</v>
      </c>
      <c r="R3" s="68" t="s">
        <v>436</v>
      </c>
      <c r="S3" s="83" t="s">
        <v>251</v>
      </c>
      <c r="T3" s="69" t="s">
        <v>437</v>
      </c>
      <c r="U3" s="69" t="s">
        <v>438</v>
      </c>
      <c r="V3" s="68" t="s">
        <v>622</v>
      </c>
      <c r="W3" s="69" t="s">
        <v>623</v>
      </c>
      <c r="X3" s="69" t="s">
        <v>132</v>
      </c>
      <c r="Y3" s="69" t="s">
        <v>196</v>
      </c>
      <c r="Z3" s="68" t="s">
        <v>430</v>
      </c>
      <c r="AA3" s="68" t="s">
        <v>431</v>
      </c>
      <c r="AB3" s="69" t="s">
        <v>432</v>
      </c>
      <c r="AC3" s="66" t="s">
        <v>434</v>
      </c>
      <c r="AD3" s="43" t="s">
        <v>5</v>
      </c>
      <c r="AE3" s="68" t="s">
        <v>435</v>
      </c>
      <c r="AF3" s="68" t="s">
        <v>499</v>
      </c>
      <c r="AG3" s="68" t="s">
        <v>430</v>
      </c>
      <c r="AH3" s="68" t="s">
        <v>431</v>
      </c>
      <c r="AI3" s="68" t="s">
        <v>435</v>
      </c>
      <c r="AJ3" s="68" t="s">
        <v>436</v>
      </c>
      <c r="AK3" s="68" t="s">
        <v>500</v>
      </c>
      <c r="AL3" s="43" t="s">
        <v>501</v>
      </c>
      <c r="AM3" s="68" t="s">
        <v>571</v>
      </c>
      <c r="AN3" s="68" t="s">
        <v>570</v>
      </c>
      <c r="AO3" s="68" t="s">
        <v>573</v>
      </c>
      <c r="AP3" s="7" t="s">
        <v>294</v>
      </c>
      <c r="AQ3" s="68" t="s">
        <v>502</v>
      </c>
      <c r="AR3" s="68" t="s">
        <v>503</v>
      </c>
      <c r="AS3" s="68" t="s">
        <v>504</v>
      </c>
    </row>
    <row r="4" spans="1:45">
      <c r="A4" s="79" t="s">
        <v>505</v>
      </c>
      <c r="B4" s="90">
        <v>10264</v>
      </c>
      <c r="C4" s="90">
        <v>10290</v>
      </c>
      <c r="D4" s="54" t="s">
        <v>506</v>
      </c>
      <c r="E4" s="54" t="s">
        <v>507</v>
      </c>
      <c r="F4" s="54" t="s">
        <v>508</v>
      </c>
      <c r="H4" s="42" t="s">
        <v>171</v>
      </c>
      <c r="I4" s="42" t="s">
        <v>173</v>
      </c>
      <c r="J4" s="42" t="s">
        <v>208</v>
      </c>
      <c r="K4" s="79"/>
      <c r="L4" s="79">
        <v>81292</v>
      </c>
      <c r="M4" s="79">
        <v>80804</v>
      </c>
      <c r="N4" s="79">
        <v>67912</v>
      </c>
      <c r="O4" s="79">
        <v>198</v>
      </c>
      <c r="P4" s="79">
        <v>742</v>
      </c>
      <c r="Q4" s="79">
        <v>1707</v>
      </c>
      <c r="R4" s="79">
        <v>1504</v>
      </c>
      <c r="S4" s="79">
        <v>90</v>
      </c>
      <c r="T4" s="79">
        <v>72</v>
      </c>
      <c r="Z4" s="42">
        <v>29</v>
      </c>
      <c r="AA4" s="79">
        <v>5</v>
      </c>
      <c r="AB4" s="79">
        <v>3</v>
      </c>
      <c r="AC4" s="78"/>
      <c r="AD4" s="78"/>
      <c r="AF4" s="79">
        <v>2</v>
      </c>
      <c r="AG4" s="71">
        <v>60</v>
      </c>
      <c r="AK4" s="79">
        <v>20</v>
      </c>
      <c r="AL4" s="78"/>
      <c r="AM4" s="79">
        <v>13</v>
      </c>
      <c r="AP4" s="59"/>
    </row>
    <row r="5" spans="1:45">
      <c r="A5" s="79" t="s">
        <v>505</v>
      </c>
      <c r="B5" s="90">
        <v>10264</v>
      </c>
      <c r="C5" s="90">
        <v>10290</v>
      </c>
      <c r="D5" s="54" t="s">
        <v>506</v>
      </c>
      <c r="E5" s="54" t="s">
        <v>507</v>
      </c>
      <c r="F5" s="54" t="s">
        <v>185</v>
      </c>
      <c r="H5" s="42" t="s">
        <v>171</v>
      </c>
      <c r="I5" s="42" t="s">
        <v>173</v>
      </c>
      <c r="J5" s="42" t="s">
        <v>209</v>
      </c>
      <c r="K5" s="79"/>
      <c r="L5" s="84">
        <v>279310</v>
      </c>
      <c r="N5" s="79">
        <v>181800</v>
      </c>
      <c r="O5" s="79">
        <v>327</v>
      </c>
      <c r="P5" s="79">
        <v>1461</v>
      </c>
      <c r="Q5" s="79">
        <v>3445</v>
      </c>
      <c r="R5" s="79">
        <v>2940</v>
      </c>
      <c r="S5" s="79">
        <v>199</v>
      </c>
      <c r="U5" s="54"/>
      <c r="V5" s="54"/>
      <c r="W5" s="54"/>
      <c r="X5" s="54"/>
      <c r="Y5" s="54"/>
      <c r="Z5" s="79">
        <v>99</v>
      </c>
      <c r="AA5" s="79">
        <v>13</v>
      </c>
      <c r="AB5" s="79">
        <v>6</v>
      </c>
      <c r="AC5" s="78"/>
      <c r="AD5" s="78"/>
      <c r="AE5" s="79">
        <v>8</v>
      </c>
      <c r="AF5" s="79">
        <v>8</v>
      </c>
      <c r="AG5" s="71">
        <v>140</v>
      </c>
      <c r="AL5" s="78"/>
      <c r="AM5" s="79">
        <v>13</v>
      </c>
      <c r="AN5" s="79">
        <v>3</v>
      </c>
      <c r="AP5" s="59"/>
      <c r="AS5" s="79" t="s">
        <v>509</v>
      </c>
    </row>
    <row r="6" spans="1:45">
      <c r="A6" s="79" t="s">
        <v>510</v>
      </c>
      <c r="B6" s="90">
        <v>10264</v>
      </c>
      <c r="C6" s="90">
        <v>10290</v>
      </c>
      <c r="D6" s="54" t="s">
        <v>511</v>
      </c>
      <c r="E6" s="54" t="s">
        <v>512</v>
      </c>
      <c r="F6" s="54" t="s">
        <v>513</v>
      </c>
      <c r="H6" s="42" t="s">
        <v>171</v>
      </c>
      <c r="I6" s="42" t="s">
        <v>174</v>
      </c>
      <c r="J6" s="42" t="s">
        <v>210</v>
      </c>
      <c r="K6" s="79"/>
      <c r="L6" s="79">
        <v>71066</v>
      </c>
      <c r="M6" s="79">
        <v>84157</v>
      </c>
      <c r="N6" s="79">
        <v>161817</v>
      </c>
      <c r="O6" s="79">
        <v>240</v>
      </c>
      <c r="P6" s="79">
        <v>1735</v>
      </c>
      <c r="Q6" s="79">
        <v>967</v>
      </c>
      <c r="R6" s="79">
        <v>2201</v>
      </c>
      <c r="Z6" s="79">
        <v>1</v>
      </c>
      <c r="AA6" s="79">
        <v>2</v>
      </c>
      <c r="AC6" s="78"/>
      <c r="AD6" s="78"/>
      <c r="AF6" s="79">
        <v>1</v>
      </c>
      <c r="AG6" s="79">
        <v>320</v>
      </c>
      <c r="AH6" s="79">
        <v>1080</v>
      </c>
      <c r="AI6" s="79">
        <v>266</v>
      </c>
      <c r="AL6" s="78"/>
      <c r="AM6" s="79">
        <v>10</v>
      </c>
      <c r="AP6" s="59"/>
    </row>
    <row r="7" spans="1:45">
      <c r="A7" s="79" t="s">
        <v>510</v>
      </c>
      <c r="B7" s="90">
        <v>10264</v>
      </c>
      <c r="C7" s="90">
        <v>10290</v>
      </c>
      <c r="D7" s="54" t="s">
        <v>511</v>
      </c>
      <c r="E7" s="54" t="s">
        <v>512</v>
      </c>
      <c r="F7" s="54" t="s">
        <v>514</v>
      </c>
      <c r="H7" s="42" t="s">
        <v>171</v>
      </c>
      <c r="I7" s="42" t="s">
        <v>174</v>
      </c>
      <c r="J7" s="42" t="s">
        <v>211</v>
      </c>
      <c r="K7" s="79"/>
      <c r="L7" s="79">
        <v>48978</v>
      </c>
      <c r="M7" s="79">
        <v>145600</v>
      </c>
      <c r="O7" s="79">
        <v>445</v>
      </c>
      <c r="P7" s="79">
        <v>1381</v>
      </c>
      <c r="Q7" s="79">
        <v>3301</v>
      </c>
      <c r="R7" s="79">
        <v>2661</v>
      </c>
      <c r="T7" s="79">
        <v>143</v>
      </c>
      <c r="Z7" s="71">
        <v>35</v>
      </c>
      <c r="AA7" s="79">
        <v>8</v>
      </c>
      <c r="AB7" s="79">
        <v>2</v>
      </c>
      <c r="AC7" s="78"/>
      <c r="AD7" s="78"/>
      <c r="AE7" s="79">
        <v>12</v>
      </c>
      <c r="AF7" s="79">
        <v>1</v>
      </c>
      <c r="AK7" s="79">
        <v>70</v>
      </c>
      <c r="AL7" s="78"/>
      <c r="AM7" s="79">
        <v>1</v>
      </c>
      <c r="AP7" s="59"/>
    </row>
    <row r="8" spans="1:45">
      <c r="A8" s="79" t="s">
        <v>510</v>
      </c>
      <c r="B8" s="90">
        <v>10264</v>
      </c>
      <c r="C8" s="90">
        <v>10290</v>
      </c>
      <c r="D8" s="54" t="s">
        <v>511</v>
      </c>
      <c r="E8" s="54" t="s">
        <v>515</v>
      </c>
      <c r="F8" s="54" t="s">
        <v>516</v>
      </c>
      <c r="H8" s="42" t="s">
        <v>171</v>
      </c>
      <c r="I8" s="42" t="s">
        <v>55</v>
      </c>
      <c r="J8" s="42" t="s">
        <v>169</v>
      </c>
      <c r="L8" s="79">
        <v>1364</v>
      </c>
      <c r="Q8" s="79">
        <v>269</v>
      </c>
      <c r="U8" s="42">
        <f>7507+5315</f>
        <v>12822</v>
      </c>
      <c r="Z8" s="79">
        <v>6</v>
      </c>
      <c r="AC8" s="78"/>
      <c r="AD8" s="78"/>
      <c r="AL8" s="78"/>
      <c r="AM8" s="79">
        <v>4</v>
      </c>
      <c r="AN8" s="79">
        <v>3</v>
      </c>
      <c r="AP8" s="59"/>
      <c r="AS8" s="41" t="s">
        <v>517</v>
      </c>
    </row>
    <row r="9" spans="1:45">
      <c r="A9" s="79" t="s">
        <v>510</v>
      </c>
      <c r="B9" s="90">
        <v>10264</v>
      </c>
      <c r="C9" s="90">
        <v>10290</v>
      </c>
      <c r="D9" s="54" t="s">
        <v>511</v>
      </c>
      <c r="E9" s="54" t="s">
        <v>515</v>
      </c>
      <c r="F9" s="54" t="s">
        <v>518</v>
      </c>
      <c r="H9" s="42" t="s">
        <v>171</v>
      </c>
      <c r="I9" s="42" t="s">
        <v>55</v>
      </c>
      <c r="J9" s="42" t="s">
        <v>288</v>
      </c>
      <c r="L9" s="79">
        <v>9000</v>
      </c>
      <c r="U9" s="41"/>
      <c r="Z9" s="79">
        <v>4</v>
      </c>
      <c r="AC9" s="78"/>
      <c r="AD9" s="78"/>
      <c r="AK9" s="79">
        <v>4</v>
      </c>
      <c r="AL9" s="78"/>
      <c r="AM9" s="79">
        <v>30</v>
      </c>
      <c r="AN9" s="79">
        <v>13</v>
      </c>
      <c r="AP9" s="59"/>
      <c r="AS9" s="41" t="s">
        <v>517</v>
      </c>
    </row>
    <row r="10" spans="1:45">
      <c r="A10" s="79" t="s">
        <v>510</v>
      </c>
      <c r="B10" s="90">
        <v>10264</v>
      </c>
      <c r="C10" s="90">
        <v>10290</v>
      </c>
      <c r="D10" s="54" t="s">
        <v>511</v>
      </c>
      <c r="E10" s="54" t="s">
        <v>515</v>
      </c>
      <c r="F10" s="54" t="s">
        <v>519</v>
      </c>
      <c r="H10" s="42" t="s">
        <v>171</v>
      </c>
      <c r="I10" s="42" t="s">
        <v>55</v>
      </c>
      <c r="J10" s="42" t="s">
        <v>167</v>
      </c>
      <c r="L10" s="79">
        <v>2199</v>
      </c>
      <c r="U10" s="41"/>
      <c r="Z10" s="79">
        <v>3</v>
      </c>
      <c r="AC10" s="78"/>
      <c r="AD10" s="78"/>
      <c r="AG10" s="71">
        <v>360</v>
      </c>
      <c r="AL10" s="78"/>
      <c r="AP10" s="59"/>
    </row>
    <row r="11" spans="1:45" ht="17">
      <c r="A11" s="79" t="s">
        <v>510</v>
      </c>
      <c r="B11" s="90">
        <v>10264</v>
      </c>
      <c r="C11" s="90">
        <v>10290</v>
      </c>
      <c r="D11" s="54" t="s">
        <v>511</v>
      </c>
      <c r="E11" s="54" t="s">
        <v>520</v>
      </c>
      <c r="H11" s="42" t="s">
        <v>171</v>
      </c>
      <c r="I11" s="42" t="s">
        <v>521</v>
      </c>
      <c r="L11" s="79">
        <v>15384</v>
      </c>
      <c r="M11" s="79">
        <v>49645</v>
      </c>
      <c r="O11" s="79">
        <v>854</v>
      </c>
      <c r="AA11" s="79">
        <v>3</v>
      </c>
      <c r="AC11" s="78"/>
      <c r="AD11" s="78"/>
      <c r="AG11" s="71">
        <v>50</v>
      </c>
      <c r="AL11" s="78"/>
      <c r="AP11" s="59" t="s">
        <v>290</v>
      </c>
      <c r="AS11" s="91" t="s">
        <v>619</v>
      </c>
    </row>
    <row r="12" spans="1:45">
      <c r="A12" s="79" t="s">
        <v>522</v>
      </c>
      <c r="B12" s="90">
        <v>10264</v>
      </c>
      <c r="C12" s="90">
        <v>10290</v>
      </c>
      <c r="D12" s="54" t="s">
        <v>523</v>
      </c>
      <c r="E12" s="54" t="s">
        <v>524</v>
      </c>
      <c r="H12" s="42" t="s">
        <v>171</v>
      </c>
      <c r="I12" s="42" t="s">
        <v>525</v>
      </c>
      <c r="AC12" s="78"/>
      <c r="AD12" s="78"/>
      <c r="AL12" s="78"/>
      <c r="AP12" s="59"/>
      <c r="AS12" s="79" t="s">
        <v>526</v>
      </c>
    </row>
    <row r="13" spans="1:45">
      <c r="A13" s="79" t="s">
        <v>527</v>
      </c>
      <c r="B13" s="90">
        <v>10264</v>
      </c>
      <c r="C13" s="90">
        <v>10290</v>
      </c>
      <c r="D13" s="54" t="s">
        <v>528</v>
      </c>
      <c r="E13" s="54" t="s">
        <v>529</v>
      </c>
      <c r="H13" s="42" t="s">
        <v>171</v>
      </c>
      <c r="I13" s="42" t="s">
        <v>530</v>
      </c>
      <c r="O13" s="42"/>
      <c r="AC13" s="78"/>
      <c r="AD13" s="78"/>
      <c r="AL13" s="78"/>
      <c r="AP13" s="59"/>
      <c r="AS13" s="79" t="s">
        <v>526</v>
      </c>
    </row>
    <row r="14" spans="1:45" ht="17">
      <c r="A14" s="79" t="s">
        <v>527</v>
      </c>
      <c r="B14" s="90">
        <v>10264</v>
      </c>
      <c r="C14" s="90">
        <v>10290</v>
      </c>
      <c r="D14" s="54" t="s">
        <v>528</v>
      </c>
      <c r="E14" s="54" t="s">
        <v>531</v>
      </c>
      <c r="H14" s="42" t="s">
        <v>171</v>
      </c>
      <c r="I14" s="42" t="s">
        <v>1</v>
      </c>
      <c r="W14" s="79">
        <f>3325+911</f>
        <v>4236</v>
      </c>
      <c r="AC14" s="78"/>
      <c r="AD14" s="78"/>
      <c r="AL14" s="78"/>
      <c r="AP14" s="59"/>
      <c r="AQ14" s="85"/>
      <c r="AS14" s="79" t="s">
        <v>532</v>
      </c>
    </row>
    <row r="15" spans="1:45" ht="17">
      <c r="A15" s="79" t="s">
        <v>533</v>
      </c>
      <c r="B15" s="90">
        <v>10264</v>
      </c>
      <c r="C15" s="90">
        <v>10290</v>
      </c>
      <c r="D15" s="54" t="s">
        <v>534</v>
      </c>
      <c r="E15" s="54" t="s">
        <v>479</v>
      </c>
      <c r="H15" s="42" t="s">
        <v>171</v>
      </c>
      <c r="I15" s="42" t="s">
        <v>535</v>
      </c>
      <c r="W15" s="79">
        <v>549</v>
      </c>
      <c r="AC15" s="78"/>
      <c r="AD15" s="78"/>
      <c r="AL15" s="78"/>
      <c r="AP15" s="59"/>
      <c r="AQ15" s="41"/>
      <c r="AS15" s="79" t="s">
        <v>532</v>
      </c>
    </row>
    <row r="16" spans="1:45">
      <c r="A16" s="79" t="s">
        <v>533</v>
      </c>
      <c r="B16" s="90">
        <v>10264</v>
      </c>
      <c r="C16" s="90">
        <v>10290</v>
      </c>
      <c r="D16" s="54" t="s">
        <v>534</v>
      </c>
      <c r="E16" s="54" t="s">
        <v>536</v>
      </c>
      <c r="H16" s="42" t="s">
        <v>171</v>
      </c>
      <c r="I16" s="42" t="s">
        <v>537</v>
      </c>
      <c r="X16" s="42">
        <v>137</v>
      </c>
      <c r="AC16" s="78"/>
      <c r="AD16" s="78"/>
      <c r="AL16" s="78"/>
      <c r="AP16" s="59"/>
      <c r="AQ16" s="41"/>
      <c r="AS16" s="79" t="s">
        <v>538</v>
      </c>
    </row>
    <row r="17" spans="1:45">
      <c r="A17" s="79" t="s">
        <v>539</v>
      </c>
      <c r="B17" s="90">
        <v>10264</v>
      </c>
      <c r="C17" s="90">
        <v>10290</v>
      </c>
      <c r="D17" s="54" t="s">
        <v>540</v>
      </c>
      <c r="E17" s="54" t="s">
        <v>541</v>
      </c>
      <c r="H17" s="42" t="s">
        <v>542</v>
      </c>
      <c r="I17" s="42" t="s">
        <v>57</v>
      </c>
      <c r="V17" s="79">
        <v>1789</v>
      </c>
      <c r="AC17" s="78"/>
      <c r="AD17" s="78"/>
      <c r="AL17" s="78"/>
      <c r="AP17" s="59"/>
      <c r="AS17" s="41" t="s">
        <v>543</v>
      </c>
    </row>
    <row r="18" spans="1:45" ht="17">
      <c r="A18" s="79" t="s">
        <v>544</v>
      </c>
      <c r="B18" s="90">
        <v>10264</v>
      </c>
      <c r="C18" s="90">
        <v>10290</v>
      </c>
      <c r="D18" s="54" t="s">
        <v>480</v>
      </c>
      <c r="E18" s="54" t="s">
        <v>545</v>
      </c>
      <c r="F18" s="54" t="s">
        <v>546</v>
      </c>
      <c r="H18" s="42" t="s">
        <v>171</v>
      </c>
      <c r="I18" s="42" t="s">
        <v>547</v>
      </c>
      <c r="Y18" s="79">
        <v>160</v>
      </c>
      <c r="AC18" s="78"/>
      <c r="AD18" s="78"/>
      <c r="AL18" s="78"/>
      <c r="AP18" s="59"/>
      <c r="AS18" s="79" t="s">
        <v>15</v>
      </c>
    </row>
    <row r="19" spans="1:45" ht="17">
      <c r="A19" s="79" t="s">
        <v>544</v>
      </c>
      <c r="B19" s="90">
        <v>10264</v>
      </c>
      <c r="C19" s="90">
        <v>10290</v>
      </c>
      <c r="D19" s="54" t="s">
        <v>480</v>
      </c>
      <c r="E19" s="54" t="s">
        <v>545</v>
      </c>
      <c r="F19" s="54" t="s">
        <v>396</v>
      </c>
      <c r="H19" s="42" t="s">
        <v>171</v>
      </c>
      <c r="I19" s="42" t="s">
        <v>548</v>
      </c>
      <c r="Y19" s="79">
        <v>148</v>
      </c>
      <c r="AC19" s="78"/>
      <c r="AD19" s="78"/>
      <c r="AL19" s="78"/>
      <c r="AS19" s="79" t="s">
        <v>549</v>
      </c>
    </row>
    <row r="20" spans="1:45">
      <c r="A20" s="79" t="s">
        <v>550</v>
      </c>
      <c r="B20" s="90">
        <v>10264</v>
      </c>
      <c r="C20" s="90">
        <v>10290</v>
      </c>
      <c r="D20" s="54" t="s">
        <v>551</v>
      </c>
      <c r="E20" s="54" t="s">
        <v>552</v>
      </c>
      <c r="H20" s="42" t="s">
        <v>171</v>
      </c>
      <c r="I20" s="42" t="s">
        <v>553</v>
      </c>
      <c r="L20" s="79">
        <v>27</v>
      </c>
      <c r="Q20" s="79">
        <v>19</v>
      </c>
      <c r="AC20" s="78"/>
      <c r="AD20" s="78"/>
      <c r="AL20" s="78"/>
      <c r="AP20" s="59" t="s">
        <v>291</v>
      </c>
      <c r="AS20" s="79" t="s">
        <v>549</v>
      </c>
    </row>
    <row r="21" spans="1:45" ht="17">
      <c r="A21" s="79" t="s">
        <v>550</v>
      </c>
      <c r="B21" s="90">
        <v>10264</v>
      </c>
      <c r="C21" s="90">
        <v>10290</v>
      </c>
      <c r="D21" s="54" t="s">
        <v>551</v>
      </c>
      <c r="E21" s="54" t="s">
        <v>554</v>
      </c>
      <c r="H21" s="42" t="s">
        <v>171</v>
      </c>
      <c r="I21" s="42" t="s">
        <v>555</v>
      </c>
      <c r="N21" s="79" t="s">
        <v>574</v>
      </c>
      <c r="Q21" s="79">
        <v>8</v>
      </c>
      <c r="AB21" s="79">
        <v>1</v>
      </c>
      <c r="AC21" s="78"/>
      <c r="AD21" s="78"/>
      <c r="AI21" s="71">
        <v>39</v>
      </c>
      <c r="AJ21" s="71"/>
      <c r="AL21" s="78"/>
      <c r="AP21" s="59"/>
      <c r="AQ21" s="85"/>
      <c r="AS21" s="91" t="s">
        <v>577</v>
      </c>
    </row>
    <row r="22" spans="1:45">
      <c r="A22" s="79" t="s">
        <v>544</v>
      </c>
      <c r="B22" s="90">
        <v>10264</v>
      </c>
      <c r="C22" s="90">
        <v>10290</v>
      </c>
      <c r="D22" s="54" t="s">
        <v>556</v>
      </c>
      <c r="E22" s="54" t="s">
        <v>579</v>
      </c>
      <c r="H22" s="42" t="s">
        <v>172</v>
      </c>
      <c r="I22" s="42" t="s">
        <v>59</v>
      </c>
      <c r="L22" s="84">
        <v>59154</v>
      </c>
      <c r="N22" s="79">
        <v>32755</v>
      </c>
      <c r="P22" s="79">
        <v>550</v>
      </c>
      <c r="Q22" s="79">
        <v>775</v>
      </c>
      <c r="R22" s="79">
        <v>607</v>
      </c>
      <c r="S22" s="79">
        <v>5</v>
      </c>
      <c r="AC22" s="78"/>
      <c r="AD22" s="78"/>
      <c r="AL22" s="78"/>
      <c r="AP22" s="59"/>
      <c r="AS22" s="79" t="s">
        <v>580</v>
      </c>
    </row>
    <row r="23" spans="1:45">
      <c r="A23" s="79" t="s">
        <v>581</v>
      </c>
      <c r="B23" s="90">
        <v>10264</v>
      </c>
      <c r="C23" s="90">
        <v>10290</v>
      </c>
      <c r="D23" s="54" t="s">
        <v>582</v>
      </c>
      <c r="E23" s="54" t="s">
        <v>583</v>
      </c>
      <c r="H23" s="42" t="s">
        <v>172</v>
      </c>
      <c r="I23" s="42" t="s">
        <v>584</v>
      </c>
      <c r="L23" s="84">
        <v>98194</v>
      </c>
      <c r="N23" s="79">
        <v>54210</v>
      </c>
      <c r="P23" s="79">
        <v>366</v>
      </c>
      <c r="Q23" s="79">
        <v>612</v>
      </c>
      <c r="R23" s="79">
        <v>1171</v>
      </c>
      <c r="AC23" s="78"/>
      <c r="AD23" s="78"/>
      <c r="AL23" s="78"/>
      <c r="AP23" s="59"/>
    </row>
    <row r="24" spans="1:45">
      <c r="A24" s="79" t="s">
        <v>527</v>
      </c>
      <c r="B24" s="90">
        <v>10264</v>
      </c>
      <c r="C24" s="90">
        <v>10290</v>
      </c>
      <c r="D24" s="54" t="s">
        <v>585</v>
      </c>
      <c r="E24" s="54" t="s">
        <v>586</v>
      </c>
      <c r="H24" s="42" t="s">
        <v>172</v>
      </c>
      <c r="I24" s="42" t="s">
        <v>249</v>
      </c>
      <c r="L24" s="84">
        <v>54793</v>
      </c>
      <c r="N24" s="79">
        <v>30875</v>
      </c>
      <c r="P24" s="79">
        <v>758</v>
      </c>
      <c r="Q24" s="79">
        <v>720</v>
      </c>
      <c r="R24" s="79">
        <v>783</v>
      </c>
      <c r="Z24" s="79">
        <v>11</v>
      </c>
      <c r="AA24" s="79">
        <v>2</v>
      </c>
      <c r="AC24" s="78"/>
      <c r="AD24" s="78"/>
      <c r="AK24" s="79">
        <v>4</v>
      </c>
      <c r="AL24" s="78"/>
      <c r="AM24" s="79">
        <v>8</v>
      </c>
      <c r="AN24" s="79">
        <v>2</v>
      </c>
      <c r="AS24" s="79" t="s">
        <v>580</v>
      </c>
    </row>
    <row r="25" spans="1:45">
      <c r="A25" s="79" t="s">
        <v>581</v>
      </c>
      <c r="B25" s="90">
        <v>10264</v>
      </c>
      <c r="C25" s="90">
        <v>10290</v>
      </c>
      <c r="D25" s="54" t="s">
        <v>582</v>
      </c>
      <c r="E25" s="54" t="s">
        <v>587</v>
      </c>
      <c r="H25" s="42" t="s">
        <v>172</v>
      </c>
      <c r="I25" s="42" t="s">
        <v>250</v>
      </c>
      <c r="L25" s="84">
        <v>27449</v>
      </c>
      <c r="N25" s="79">
        <v>24004</v>
      </c>
      <c r="P25" s="79">
        <v>534</v>
      </c>
      <c r="Q25" s="79">
        <v>575</v>
      </c>
      <c r="R25" s="79">
        <v>454</v>
      </c>
      <c r="Z25" s="79">
        <v>5</v>
      </c>
      <c r="AA25" s="79">
        <v>3</v>
      </c>
      <c r="AC25" s="78"/>
      <c r="AD25" s="78"/>
      <c r="AK25" s="79">
        <v>2</v>
      </c>
      <c r="AL25" s="78"/>
      <c r="AP25" s="59"/>
      <c r="AS25" s="79" t="s">
        <v>580</v>
      </c>
    </row>
    <row r="26" spans="1:45">
      <c r="A26" s="79" t="s">
        <v>581</v>
      </c>
      <c r="B26" s="90">
        <v>10264</v>
      </c>
      <c r="C26" s="90">
        <v>10290</v>
      </c>
      <c r="D26" s="54" t="s">
        <v>582</v>
      </c>
      <c r="E26" s="54" t="s">
        <v>588</v>
      </c>
      <c r="H26" s="42" t="s">
        <v>172</v>
      </c>
      <c r="I26" s="42" t="s">
        <v>119</v>
      </c>
      <c r="U26" s="42">
        <f>5365+2178</f>
        <v>7543</v>
      </c>
      <c r="AC26" s="78"/>
      <c r="AD26" s="78"/>
      <c r="AL26" s="78"/>
      <c r="AP26" s="59"/>
      <c r="AS26" s="79" t="s">
        <v>532</v>
      </c>
    </row>
    <row r="27" spans="1:45">
      <c r="A27" s="79" t="s">
        <v>533</v>
      </c>
      <c r="B27" s="90">
        <v>10264</v>
      </c>
      <c r="C27" s="90">
        <v>10290</v>
      </c>
      <c r="D27" s="54" t="s">
        <v>589</v>
      </c>
      <c r="E27" s="54" t="s">
        <v>590</v>
      </c>
      <c r="H27" s="42" t="s">
        <v>172</v>
      </c>
      <c r="I27" s="42" t="s">
        <v>591</v>
      </c>
      <c r="L27" s="79">
        <v>2290</v>
      </c>
      <c r="R27" s="79">
        <v>101</v>
      </c>
      <c r="Z27" s="79">
        <v>1</v>
      </c>
      <c r="AC27" s="78"/>
      <c r="AD27" s="78"/>
      <c r="AK27" s="79">
        <v>10</v>
      </c>
      <c r="AL27" s="78"/>
      <c r="AP27" s="59" t="s">
        <v>292</v>
      </c>
      <c r="AS27" s="79" t="s">
        <v>592</v>
      </c>
    </row>
    <row r="28" spans="1:45">
      <c r="A28" s="79" t="s">
        <v>527</v>
      </c>
      <c r="B28" s="90">
        <v>10264</v>
      </c>
      <c r="C28" s="90">
        <v>10290</v>
      </c>
      <c r="D28" s="54" t="s">
        <v>585</v>
      </c>
      <c r="E28" s="54" t="s">
        <v>593</v>
      </c>
      <c r="H28" s="42" t="s">
        <v>172</v>
      </c>
      <c r="I28" s="42" t="s">
        <v>594</v>
      </c>
      <c r="L28" s="79">
        <v>366</v>
      </c>
      <c r="AC28" s="78"/>
      <c r="AD28" s="78"/>
      <c r="AL28" s="78"/>
      <c r="AP28" s="59"/>
      <c r="AS28" s="79" t="s">
        <v>592</v>
      </c>
    </row>
    <row r="29" spans="1:45">
      <c r="A29" s="79" t="s">
        <v>527</v>
      </c>
      <c r="B29" s="90">
        <v>10264</v>
      </c>
      <c r="C29" s="90">
        <v>10290</v>
      </c>
      <c r="D29" s="54" t="s">
        <v>595</v>
      </c>
      <c r="E29" s="54" t="s">
        <v>596</v>
      </c>
      <c r="F29" s="54" t="s">
        <v>597</v>
      </c>
      <c r="G29" s="79"/>
      <c r="H29" s="42" t="s">
        <v>598</v>
      </c>
      <c r="I29" s="42" t="s">
        <v>599</v>
      </c>
      <c r="J29" s="42" t="s">
        <v>600</v>
      </c>
      <c r="L29" s="79">
        <v>13185</v>
      </c>
      <c r="M29" s="79">
        <v>12201</v>
      </c>
      <c r="N29" s="79">
        <v>18504</v>
      </c>
      <c r="O29" s="79">
        <v>28</v>
      </c>
      <c r="P29" s="79">
        <v>50</v>
      </c>
      <c r="Q29" s="79">
        <v>18</v>
      </c>
      <c r="R29" s="79">
        <v>145</v>
      </c>
      <c r="Z29" s="79">
        <v>12</v>
      </c>
      <c r="AA29" s="79">
        <v>1</v>
      </c>
      <c r="AC29" s="78"/>
      <c r="AD29" s="78"/>
      <c r="AG29" s="79">
        <v>120</v>
      </c>
      <c r="AL29" s="78"/>
      <c r="AP29" s="59"/>
    </row>
    <row r="30" spans="1:45">
      <c r="A30" s="79" t="s">
        <v>527</v>
      </c>
      <c r="B30" s="90">
        <v>10264</v>
      </c>
      <c r="C30" s="90">
        <v>10290</v>
      </c>
      <c r="D30" s="54" t="s">
        <v>595</v>
      </c>
      <c r="E30" s="54" t="s">
        <v>596</v>
      </c>
      <c r="F30" s="54" t="s">
        <v>597</v>
      </c>
      <c r="G30" s="79"/>
      <c r="H30" s="42" t="s">
        <v>598</v>
      </c>
      <c r="I30" s="42" t="s">
        <v>599</v>
      </c>
      <c r="J30" s="42" t="s">
        <v>600</v>
      </c>
      <c r="L30" s="79">
        <v>29804</v>
      </c>
      <c r="M30" s="79">
        <v>26939</v>
      </c>
      <c r="N30" s="79">
        <v>46392</v>
      </c>
      <c r="O30" s="79">
        <v>37</v>
      </c>
      <c r="P30" s="79">
        <v>132</v>
      </c>
      <c r="Q30" s="79">
        <v>648</v>
      </c>
      <c r="R30" s="79">
        <v>322</v>
      </c>
      <c r="Z30" s="79">
        <v>32</v>
      </c>
      <c r="AA30" s="79">
        <v>4</v>
      </c>
      <c r="AC30" s="78"/>
      <c r="AD30" s="78"/>
      <c r="AE30" s="79">
        <v>6</v>
      </c>
      <c r="AL30" s="78"/>
      <c r="AM30" s="79">
        <v>2</v>
      </c>
      <c r="AN30" s="79">
        <v>3</v>
      </c>
      <c r="AP30" s="59"/>
    </row>
    <row r="31" spans="1:45">
      <c r="A31" s="79" t="s">
        <v>527</v>
      </c>
      <c r="B31" s="90">
        <v>10264</v>
      </c>
      <c r="C31" s="90">
        <v>10290</v>
      </c>
      <c r="D31" s="54" t="s">
        <v>595</v>
      </c>
      <c r="E31" s="54" t="s">
        <v>601</v>
      </c>
      <c r="F31" s="54" t="s">
        <v>602</v>
      </c>
      <c r="G31" s="79"/>
      <c r="H31" s="42" t="s">
        <v>598</v>
      </c>
      <c r="I31" s="42" t="s">
        <v>603</v>
      </c>
      <c r="J31" s="42" t="s">
        <v>604</v>
      </c>
      <c r="L31" s="79">
        <v>31911</v>
      </c>
      <c r="M31" s="79">
        <v>30971</v>
      </c>
      <c r="N31" s="79">
        <v>27627</v>
      </c>
      <c r="O31" s="79">
        <v>137</v>
      </c>
      <c r="P31" s="79">
        <v>195</v>
      </c>
      <c r="Q31" s="79">
        <v>420</v>
      </c>
      <c r="R31" s="79">
        <v>533</v>
      </c>
      <c r="Z31" s="79">
        <v>18</v>
      </c>
      <c r="AA31" s="79">
        <v>1</v>
      </c>
      <c r="AC31" s="78"/>
      <c r="AD31" s="78"/>
      <c r="AE31" s="79">
        <v>2</v>
      </c>
      <c r="AJ31" s="79">
        <v>448</v>
      </c>
      <c r="AK31" s="71">
        <v>15</v>
      </c>
      <c r="AL31" s="78"/>
      <c r="AM31" s="79">
        <v>9</v>
      </c>
      <c r="AN31" s="79">
        <v>30</v>
      </c>
      <c r="AP31" s="59"/>
    </row>
    <row r="32" spans="1:45">
      <c r="A32" s="79" t="s">
        <v>527</v>
      </c>
      <c r="B32" s="90">
        <v>10264</v>
      </c>
      <c r="C32" s="90">
        <v>10290</v>
      </c>
      <c r="D32" s="54" t="s">
        <v>595</v>
      </c>
      <c r="E32" s="54" t="s">
        <v>601</v>
      </c>
      <c r="F32" s="54" t="s">
        <v>605</v>
      </c>
      <c r="G32" s="79"/>
      <c r="H32" s="42" t="s">
        <v>598</v>
      </c>
      <c r="I32" s="42" t="s">
        <v>603</v>
      </c>
      <c r="J32" s="42" t="s">
        <v>606</v>
      </c>
      <c r="L32" s="79">
        <v>56</v>
      </c>
      <c r="Z32" s="79">
        <v>4</v>
      </c>
      <c r="AA32" s="79">
        <v>4</v>
      </c>
      <c r="AC32" s="78"/>
      <c r="AD32" s="78"/>
      <c r="AK32" s="79">
        <v>1</v>
      </c>
      <c r="AL32" s="78"/>
    </row>
    <row r="33" spans="1:45">
      <c r="A33" s="79" t="s">
        <v>527</v>
      </c>
      <c r="B33" s="90">
        <v>10264</v>
      </c>
      <c r="C33" s="90">
        <v>10290</v>
      </c>
      <c r="E33" s="54" t="s">
        <v>481</v>
      </c>
      <c r="G33" s="79"/>
      <c r="I33" s="42" t="s">
        <v>607</v>
      </c>
      <c r="L33" s="79">
        <v>27</v>
      </c>
      <c r="N33" s="79">
        <v>120</v>
      </c>
      <c r="AC33" s="78"/>
      <c r="AD33" s="78"/>
      <c r="AG33" s="79">
        <v>12</v>
      </c>
      <c r="AL33" s="78"/>
    </row>
    <row r="34" spans="1:45">
      <c r="A34" s="79" t="s">
        <v>527</v>
      </c>
      <c r="B34" s="90">
        <v>10264</v>
      </c>
      <c r="C34" s="90">
        <v>10290</v>
      </c>
      <c r="D34" s="54" t="s">
        <v>595</v>
      </c>
      <c r="E34" s="54" t="s">
        <v>608</v>
      </c>
      <c r="H34" s="42" t="s">
        <v>609</v>
      </c>
      <c r="I34" s="42" t="s">
        <v>610</v>
      </c>
      <c r="L34" s="79">
        <v>78</v>
      </c>
      <c r="U34" s="42">
        <f>151+15</f>
        <v>166</v>
      </c>
      <c r="Z34" s="79">
        <v>2</v>
      </c>
      <c r="AC34" s="78"/>
      <c r="AD34" s="78"/>
      <c r="AL34" s="78"/>
    </row>
    <row r="35" spans="1:45">
      <c r="A35" s="79" t="s">
        <v>611</v>
      </c>
      <c r="B35" s="90">
        <v>10264</v>
      </c>
      <c r="C35" s="90">
        <v>10290</v>
      </c>
      <c r="D35" s="54" t="s">
        <v>612</v>
      </c>
      <c r="E35" s="54" t="s">
        <v>613</v>
      </c>
      <c r="H35" s="42" t="s">
        <v>172</v>
      </c>
      <c r="I35" s="42" t="s">
        <v>614</v>
      </c>
      <c r="L35" s="79">
        <v>231</v>
      </c>
      <c r="AC35" s="78"/>
      <c r="AD35" s="78"/>
      <c r="AL35" s="78"/>
      <c r="AS35" s="79" t="s">
        <v>592</v>
      </c>
    </row>
    <row r="36" spans="1:45">
      <c r="A36" s="79" t="s">
        <v>527</v>
      </c>
      <c r="B36" s="90">
        <v>10264</v>
      </c>
      <c r="C36" s="90">
        <v>10290</v>
      </c>
      <c r="D36" s="54" t="s">
        <v>595</v>
      </c>
      <c r="E36" s="54" t="s">
        <v>593</v>
      </c>
      <c r="H36" s="42" t="s">
        <v>598</v>
      </c>
      <c r="I36" s="42" t="s">
        <v>615</v>
      </c>
      <c r="L36" s="79">
        <v>40</v>
      </c>
      <c r="AC36" s="78"/>
      <c r="AD36" s="78"/>
      <c r="AL36" s="78"/>
    </row>
    <row r="37" spans="1:45">
      <c r="A37" s="79" t="s">
        <v>527</v>
      </c>
      <c r="B37" s="90">
        <v>10264</v>
      </c>
      <c r="C37" s="90">
        <v>10290</v>
      </c>
      <c r="D37" s="54" t="s">
        <v>595</v>
      </c>
      <c r="E37" s="54" t="s">
        <v>616</v>
      </c>
      <c r="F37" s="79"/>
      <c r="G37" s="79"/>
      <c r="H37" s="79"/>
      <c r="I37" s="42" t="s">
        <v>617</v>
      </c>
      <c r="J37" s="79"/>
      <c r="K37" s="79"/>
      <c r="L37" s="79">
        <v>2</v>
      </c>
      <c r="AC37" s="78"/>
      <c r="AD37" s="78"/>
      <c r="AG37" s="79">
        <v>6212</v>
      </c>
      <c r="AL37" s="78"/>
    </row>
    <row r="38" spans="1:45" ht="13">
      <c r="D38" s="79"/>
      <c r="E38" s="79"/>
      <c r="F38" s="79"/>
      <c r="G38" s="79"/>
      <c r="H38" s="79"/>
      <c r="I38" s="79"/>
      <c r="J38" s="79"/>
      <c r="K38" s="79"/>
      <c r="L38" s="137">
        <f>SUM(L4:L37)</f>
        <v>826200</v>
      </c>
      <c r="M38" s="137">
        <f t="shared" ref="M38:AB38" si="0">SUM(M4:M37)</f>
        <v>430317</v>
      </c>
      <c r="N38" s="137">
        <f t="shared" si="0"/>
        <v>646016</v>
      </c>
      <c r="O38" s="137">
        <f t="shared" si="0"/>
        <v>2266</v>
      </c>
      <c r="P38" s="137">
        <f t="shared" si="0"/>
        <v>7904</v>
      </c>
      <c r="Q38" s="137">
        <f t="shared" si="0"/>
        <v>13484</v>
      </c>
      <c r="R38" s="137">
        <f t="shared" si="0"/>
        <v>13422</v>
      </c>
      <c r="S38" s="137">
        <f t="shared" si="0"/>
        <v>294</v>
      </c>
      <c r="T38" s="137">
        <f t="shared" si="0"/>
        <v>215</v>
      </c>
      <c r="U38" s="137">
        <f t="shared" si="0"/>
        <v>20531</v>
      </c>
      <c r="V38" s="137">
        <f t="shared" si="0"/>
        <v>1789</v>
      </c>
      <c r="W38" s="137">
        <f t="shared" si="0"/>
        <v>4785</v>
      </c>
      <c r="X38" s="137"/>
      <c r="Y38" s="137"/>
      <c r="Z38" s="137"/>
      <c r="AA38" s="137"/>
      <c r="AB38" s="137"/>
    </row>
    <row r="39" spans="1:45" ht="13">
      <c r="D39" s="79"/>
      <c r="E39" s="79"/>
      <c r="F39" s="79"/>
      <c r="G39" s="79"/>
      <c r="H39" s="79"/>
      <c r="I39" s="79"/>
      <c r="J39" s="79"/>
      <c r="K39" s="79"/>
    </row>
    <row r="40" spans="1:45" ht="13">
      <c r="D40" s="79"/>
      <c r="E40" s="79"/>
      <c r="F40" s="79"/>
      <c r="G40" s="79"/>
      <c r="H40" s="79"/>
      <c r="I40" s="79"/>
      <c r="J40" s="79"/>
      <c r="K40" s="138" t="s">
        <v>626</v>
      </c>
      <c r="L40" s="79">
        <f>L38+M38+N38+Q38</f>
        <v>1916017</v>
      </c>
    </row>
    <row r="41" spans="1:45" ht="13">
      <c r="D41" s="79"/>
      <c r="E41" s="79"/>
      <c r="F41" s="79"/>
      <c r="G41" s="79"/>
      <c r="H41" s="79"/>
      <c r="I41" s="79"/>
      <c r="J41" s="79"/>
      <c r="K41" s="138" t="s">
        <v>627</v>
      </c>
      <c r="L41" s="79">
        <f>O38+P38+Q38+S38+T38+U38+V38+W38</f>
        <v>51268</v>
      </c>
    </row>
    <row r="42" spans="1:45" ht="13">
      <c r="D42" s="79"/>
      <c r="E42" s="79"/>
      <c r="F42" s="79"/>
      <c r="G42" s="79"/>
      <c r="H42" s="79"/>
      <c r="I42" s="79"/>
      <c r="J42" s="79"/>
      <c r="K42" s="138" t="s">
        <v>628</v>
      </c>
      <c r="L42" s="79">
        <f>R38+S38</f>
        <v>13716</v>
      </c>
    </row>
    <row r="43" spans="1:45" ht="13">
      <c r="D43" s="79"/>
      <c r="E43" s="79"/>
      <c r="F43" s="79"/>
      <c r="G43" s="79"/>
      <c r="H43" s="79"/>
      <c r="I43" s="79"/>
      <c r="J43" s="79"/>
      <c r="K43" s="79"/>
    </row>
    <row r="44" spans="1:45" ht="13">
      <c r="D44" s="79"/>
      <c r="E44" s="79"/>
      <c r="F44" s="79"/>
      <c r="G44" s="79"/>
      <c r="H44" s="79"/>
      <c r="I44" s="79"/>
      <c r="J44" s="79"/>
      <c r="K44" s="79"/>
    </row>
    <row r="45" spans="1:45" ht="13">
      <c r="D45" s="79"/>
      <c r="E45" s="79"/>
      <c r="F45" s="79"/>
      <c r="G45" s="79"/>
      <c r="H45" s="79"/>
      <c r="I45" s="79"/>
      <c r="J45" s="79"/>
      <c r="K45" s="79"/>
    </row>
  </sheetData>
  <mergeCells count="3">
    <mergeCell ref="L1:W1"/>
    <mergeCell ref="Z1:AF1"/>
    <mergeCell ref="AK1:AP1"/>
  </mergeCells>
  <phoneticPr fontId="9" type="noConversion"/>
  <hyperlinks>
    <hyperlink ref="D34" r:id="rId1" xr:uid="{00000000-0004-0000-0400-000000000000}"/>
    <hyperlink ref="D35" r:id="rId2" xr:uid="{00000000-0004-0000-0400-000001000000}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72"/>
  <sheetViews>
    <sheetView zoomScale="150" workbookViewId="0">
      <selection activeCell="D35" sqref="D35"/>
    </sheetView>
  </sheetViews>
  <sheetFormatPr baseColWidth="10" defaultRowHeight="15"/>
  <cols>
    <col min="2" max="2" width="11.33203125" style="6" customWidth="1"/>
    <col min="3" max="3" width="25" style="6" customWidth="1"/>
    <col min="4" max="4" width="13.83203125" style="6" customWidth="1"/>
    <col min="5" max="5" width="10.6640625" style="6"/>
    <col min="6" max="6" width="13.5" style="1" customWidth="1"/>
    <col min="7" max="7" width="42.5" style="1" customWidth="1"/>
    <col min="8" max="8" width="16.6640625" style="1" customWidth="1"/>
    <col min="9" max="9" width="10.6640625" style="1"/>
  </cols>
  <sheetData>
    <row r="1" spans="1:9" s="7" customFormat="1" ht="13">
      <c r="A1" s="7" t="s">
        <v>415</v>
      </c>
      <c r="B1" s="7" t="s">
        <v>272</v>
      </c>
      <c r="C1" s="7" t="s">
        <v>273</v>
      </c>
      <c r="D1" s="7" t="s">
        <v>274</v>
      </c>
      <c r="E1" s="7" t="s">
        <v>275</v>
      </c>
      <c r="F1" s="7" t="s">
        <v>114</v>
      </c>
      <c r="G1" s="7" t="s">
        <v>111</v>
      </c>
      <c r="H1" s="7" t="s">
        <v>112</v>
      </c>
      <c r="I1" s="7" t="s">
        <v>113</v>
      </c>
    </row>
    <row r="2" spans="1:9">
      <c r="A2" t="s">
        <v>170</v>
      </c>
      <c r="B2" s="6" t="s">
        <v>51</v>
      </c>
      <c r="C2" s="6" t="s">
        <v>178</v>
      </c>
      <c r="F2" s="1" t="s">
        <v>172</v>
      </c>
      <c r="G2" s="1" t="s">
        <v>203</v>
      </c>
    </row>
    <row r="3" spans="1:9">
      <c r="A3" t="s">
        <v>53</v>
      </c>
      <c r="B3" s="6" t="s">
        <v>80</v>
      </c>
      <c r="C3" s="6" t="s">
        <v>81</v>
      </c>
      <c r="F3" s="1" t="s">
        <v>172</v>
      </c>
      <c r="G3" s="1" t="s">
        <v>25</v>
      </c>
    </row>
    <row r="4" spans="1:9">
      <c r="A4" t="s">
        <v>53</v>
      </c>
      <c r="B4" s="6" t="s">
        <v>51</v>
      </c>
      <c r="C4" s="6" t="s">
        <v>184</v>
      </c>
      <c r="F4" s="1" t="s">
        <v>172</v>
      </c>
      <c r="G4" s="1" t="s">
        <v>168</v>
      </c>
    </row>
    <row r="5" spans="1:9">
      <c r="A5" t="s">
        <v>181</v>
      </c>
      <c r="B5" s="6" t="s">
        <v>30</v>
      </c>
      <c r="C5" s="6" t="s">
        <v>84</v>
      </c>
      <c r="F5" s="1" t="s">
        <v>172</v>
      </c>
      <c r="G5" s="1" t="s">
        <v>110</v>
      </c>
    </row>
    <row r="6" spans="1:9">
      <c r="A6" t="s">
        <v>181</v>
      </c>
      <c r="B6" s="6" t="s">
        <v>30</v>
      </c>
      <c r="C6" s="6" t="s">
        <v>31</v>
      </c>
      <c r="F6" s="1" t="s">
        <v>172</v>
      </c>
      <c r="G6" s="1" t="s">
        <v>109</v>
      </c>
    </row>
    <row r="7" spans="1:9">
      <c r="A7" t="s">
        <v>53</v>
      </c>
      <c r="B7" s="6" t="s">
        <v>51</v>
      </c>
      <c r="C7" s="6" t="s">
        <v>74</v>
      </c>
      <c r="F7" s="1" t="s">
        <v>172</v>
      </c>
      <c r="G7" s="1" t="s">
        <v>207</v>
      </c>
    </row>
    <row r="8" spans="1:9">
      <c r="A8" t="s">
        <v>180</v>
      </c>
      <c r="B8" s="6" t="s">
        <v>153</v>
      </c>
      <c r="C8" s="6" t="s">
        <v>195</v>
      </c>
      <c r="F8" s="1" t="s">
        <v>172</v>
      </c>
      <c r="G8" s="1" t="s">
        <v>101</v>
      </c>
    </row>
    <row r="9" spans="1:9">
      <c r="A9" t="s">
        <v>170</v>
      </c>
      <c r="B9" s="6" t="s">
        <v>75</v>
      </c>
      <c r="C9" s="6" t="s">
        <v>97</v>
      </c>
      <c r="F9" s="1" t="s">
        <v>172</v>
      </c>
      <c r="G9" s="1" t="s">
        <v>194</v>
      </c>
    </row>
    <row r="10" spans="1:9">
      <c r="A10" t="s">
        <v>53</v>
      </c>
      <c r="B10" s="6" t="s">
        <v>75</v>
      </c>
      <c r="C10" s="6" t="s">
        <v>76</v>
      </c>
      <c r="F10" s="1" t="s">
        <v>172</v>
      </c>
      <c r="G10" s="1" t="s">
        <v>207</v>
      </c>
    </row>
    <row r="11" spans="1:9">
      <c r="A11" t="s">
        <v>170</v>
      </c>
      <c r="B11" s="6" t="s">
        <v>75</v>
      </c>
      <c r="C11" s="6" t="s">
        <v>98</v>
      </c>
      <c r="F11" s="1" t="s">
        <v>172</v>
      </c>
      <c r="G11" s="1" t="s">
        <v>249</v>
      </c>
    </row>
    <row r="12" spans="1:9">
      <c r="A12" t="s">
        <v>53</v>
      </c>
      <c r="B12" s="6" t="s">
        <v>75</v>
      </c>
      <c r="C12" s="6" t="s">
        <v>77</v>
      </c>
      <c r="F12" s="1" t="s">
        <v>172</v>
      </c>
      <c r="G12" s="1" t="s">
        <v>207</v>
      </c>
    </row>
    <row r="13" spans="1:9">
      <c r="A13" t="s">
        <v>170</v>
      </c>
      <c r="B13" s="6" t="s">
        <v>75</v>
      </c>
      <c r="C13" s="6" t="s">
        <v>99</v>
      </c>
      <c r="F13" s="1" t="s">
        <v>172</v>
      </c>
      <c r="G13" s="1" t="s">
        <v>250</v>
      </c>
    </row>
    <row r="14" spans="1:9">
      <c r="A14" t="s">
        <v>53</v>
      </c>
      <c r="B14" s="6" t="s">
        <v>75</v>
      </c>
      <c r="C14" s="6" t="s">
        <v>78</v>
      </c>
      <c r="F14" s="1" t="s">
        <v>172</v>
      </c>
      <c r="G14" s="1" t="s">
        <v>207</v>
      </c>
    </row>
    <row r="15" spans="1:9">
      <c r="A15" t="s">
        <v>53</v>
      </c>
      <c r="B15" s="6" t="s">
        <v>75</v>
      </c>
      <c r="C15" s="6" t="s">
        <v>79</v>
      </c>
      <c r="F15" s="1" t="s">
        <v>172</v>
      </c>
      <c r="G15" s="1" t="s">
        <v>24</v>
      </c>
    </row>
    <row r="16" spans="1:9">
      <c r="A16" t="s">
        <v>180</v>
      </c>
      <c r="B16" s="6" t="s">
        <v>154</v>
      </c>
      <c r="C16" s="6" t="s">
        <v>336</v>
      </c>
      <c r="F16" s="1" t="s">
        <v>172</v>
      </c>
      <c r="G16" s="1" t="s">
        <v>102</v>
      </c>
    </row>
    <row r="17" spans="1:8">
      <c r="A17" t="s">
        <v>181</v>
      </c>
      <c r="B17" s="6" t="s">
        <v>220</v>
      </c>
      <c r="C17" s="6" t="s">
        <v>225</v>
      </c>
      <c r="G17" s="1" t="s">
        <v>133</v>
      </c>
    </row>
    <row r="18" spans="1:8">
      <c r="A18" t="s">
        <v>181</v>
      </c>
      <c r="B18" s="6" t="s">
        <v>220</v>
      </c>
      <c r="C18" s="6" t="s">
        <v>226</v>
      </c>
      <c r="G18" s="1" t="s">
        <v>134</v>
      </c>
    </row>
    <row r="19" spans="1:8">
      <c r="A19" t="s">
        <v>181</v>
      </c>
      <c r="B19" s="6" t="s">
        <v>220</v>
      </c>
      <c r="C19" s="6" t="s">
        <v>52</v>
      </c>
      <c r="G19" s="1" t="s">
        <v>136</v>
      </c>
    </row>
    <row r="20" spans="1:8">
      <c r="A20" t="s">
        <v>181</v>
      </c>
      <c r="B20" s="6" t="s">
        <v>220</v>
      </c>
      <c r="C20" s="6" t="s">
        <v>32</v>
      </c>
      <c r="G20" s="1" t="s">
        <v>135</v>
      </c>
    </row>
    <row r="21" spans="1:8">
      <c r="A21" t="s">
        <v>181</v>
      </c>
      <c r="B21" s="6" t="s">
        <v>220</v>
      </c>
      <c r="C21" s="6" t="s">
        <v>227</v>
      </c>
      <c r="G21" s="1" t="s">
        <v>35</v>
      </c>
    </row>
    <row r="22" spans="1:8">
      <c r="A22" t="s">
        <v>181</v>
      </c>
      <c r="B22" s="6" t="s">
        <v>220</v>
      </c>
      <c r="C22" s="6" t="s">
        <v>223</v>
      </c>
      <c r="G22" s="1" t="s">
        <v>269</v>
      </c>
    </row>
    <row r="23" spans="1:8">
      <c r="A23" t="s">
        <v>181</v>
      </c>
      <c r="B23" s="6" t="s">
        <v>220</v>
      </c>
      <c r="C23" s="6" t="s">
        <v>221</v>
      </c>
      <c r="G23" s="1" t="s">
        <v>33</v>
      </c>
    </row>
    <row r="24" spans="1:8">
      <c r="A24" t="s">
        <v>181</v>
      </c>
      <c r="B24" s="6" t="s">
        <v>220</v>
      </c>
      <c r="C24" s="6" t="s">
        <v>224</v>
      </c>
      <c r="G24" s="1" t="s">
        <v>34</v>
      </c>
    </row>
    <row r="25" spans="1:8">
      <c r="A25" t="s">
        <v>181</v>
      </c>
      <c r="B25" s="6" t="s">
        <v>220</v>
      </c>
      <c r="C25" s="6" t="s">
        <v>222</v>
      </c>
      <c r="G25" s="1" t="s">
        <v>36</v>
      </c>
    </row>
    <row r="26" spans="1:8">
      <c r="A26" t="s">
        <v>53</v>
      </c>
      <c r="B26" s="5" t="s">
        <v>179</v>
      </c>
      <c r="C26" s="6" t="s">
        <v>50</v>
      </c>
      <c r="F26" s="2" t="s">
        <v>171</v>
      </c>
      <c r="G26" s="1" t="s">
        <v>212</v>
      </c>
    </row>
    <row r="27" spans="1:8">
      <c r="A27" t="s">
        <v>170</v>
      </c>
      <c r="B27" s="6" t="s">
        <v>87</v>
      </c>
      <c r="C27" s="6" t="s">
        <v>92</v>
      </c>
      <c r="D27" s="6" t="s">
        <v>93</v>
      </c>
      <c r="F27" s="1" t="s">
        <v>171</v>
      </c>
      <c r="G27" s="1" t="s">
        <v>55</v>
      </c>
      <c r="H27" s="1" t="s">
        <v>169</v>
      </c>
    </row>
    <row r="28" spans="1:8">
      <c r="A28" t="s">
        <v>180</v>
      </c>
      <c r="B28" s="6" t="s">
        <v>87</v>
      </c>
      <c r="C28" s="6" t="s">
        <v>92</v>
      </c>
      <c r="D28" s="6" t="s">
        <v>94</v>
      </c>
      <c r="F28" s="1" t="s">
        <v>171</v>
      </c>
      <c r="G28" s="1" t="s">
        <v>55</v>
      </c>
      <c r="H28" s="1" t="s">
        <v>288</v>
      </c>
    </row>
    <row r="29" spans="1:8">
      <c r="A29" t="s">
        <v>180</v>
      </c>
      <c r="B29" s="6" t="s">
        <v>87</v>
      </c>
      <c r="C29" s="6" t="s">
        <v>92</v>
      </c>
      <c r="D29" s="6" t="s">
        <v>95</v>
      </c>
      <c r="F29" s="1" t="s">
        <v>171</v>
      </c>
      <c r="G29" s="1" t="s">
        <v>55</v>
      </c>
      <c r="H29" s="1" t="s">
        <v>167</v>
      </c>
    </row>
    <row r="30" spans="1:8">
      <c r="A30" t="s">
        <v>53</v>
      </c>
      <c r="B30" s="5" t="s">
        <v>61</v>
      </c>
      <c r="C30" s="6" t="s">
        <v>62</v>
      </c>
      <c r="F30" s="2" t="s">
        <v>171</v>
      </c>
      <c r="G30" s="1" t="s">
        <v>283</v>
      </c>
    </row>
    <row r="31" spans="1:8">
      <c r="A31" t="s">
        <v>181</v>
      </c>
      <c r="B31" s="5" t="s">
        <v>163</v>
      </c>
      <c r="C31" s="6" t="s">
        <v>70</v>
      </c>
      <c r="F31" s="2" t="s">
        <v>171</v>
      </c>
      <c r="G31" s="1" t="s">
        <v>166</v>
      </c>
    </row>
    <row r="32" spans="1:8">
      <c r="A32" t="s">
        <v>181</v>
      </c>
      <c r="B32" s="5" t="s">
        <v>156</v>
      </c>
      <c r="C32" s="6" t="s">
        <v>157</v>
      </c>
      <c r="D32" s="6" t="s">
        <v>158</v>
      </c>
      <c r="F32" s="2" t="s">
        <v>171</v>
      </c>
      <c r="G32" s="1" t="s">
        <v>174</v>
      </c>
      <c r="H32" s="1" t="s">
        <v>416</v>
      </c>
    </row>
    <row r="33" spans="1:9">
      <c r="A33" t="s">
        <v>170</v>
      </c>
      <c r="B33" s="6" t="s">
        <v>87</v>
      </c>
      <c r="C33" s="6" t="s">
        <v>89</v>
      </c>
      <c r="D33" s="6" t="s">
        <v>90</v>
      </c>
      <c r="E33" s="6" t="s">
        <v>412</v>
      </c>
      <c r="F33" s="1" t="s">
        <v>171</v>
      </c>
      <c r="G33" s="1" t="s">
        <v>174</v>
      </c>
      <c r="H33" s="1" t="s">
        <v>210</v>
      </c>
      <c r="I33" s="1" t="s">
        <v>169</v>
      </c>
    </row>
    <row r="34" spans="1:9">
      <c r="A34" t="s">
        <v>170</v>
      </c>
      <c r="B34" s="6" t="s">
        <v>87</v>
      </c>
      <c r="C34" s="6" t="s">
        <v>89</v>
      </c>
      <c r="D34" s="6" t="s">
        <v>90</v>
      </c>
      <c r="E34" s="6" t="s">
        <v>413</v>
      </c>
      <c r="F34" s="1" t="s">
        <v>171</v>
      </c>
      <c r="G34" s="1" t="s">
        <v>174</v>
      </c>
      <c r="H34" s="1" t="s">
        <v>210</v>
      </c>
      <c r="I34" s="1" t="s">
        <v>288</v>
      </c>
    </row>
    <row r="35" spans="1:9">
      <c r="A35" t="s">
        <v>170</v>
      </c>
      <c r="B35" s="6" t="s">
        <v>87</v>
      </c>
      <c r="C35" s="6" t="s">
        <v>89</v>
      </c>
      <c r="D35" s="6" t="s">
        <v>90</v>
      </c>
      <c r="E35" s="6" t="s">
        <v>414</v>
      </c>
      <c r="F35" s="1" t="s">
        <v>171</v>
      </c>
      <c r="G35" s="1" t="s">
        <v>174</v>
      </c>
      <c r="H35" s="1" t="s">
        <v>210</v>
      </c>
      <c r="I35" s="1" t="s">
        <v>167</v>
      </c>
    </row>
    <row r="36" spans="1:9">
      <c r="A36" t="s">
        <v>170</v>
      </c>
      <c r="B36" s="6" t="s">
        <v>87</v>
      </c>
      <c r="C36" s="6" t="s">
        <v>89</v>
      </c>
      <c r="D36" s="6" t="s">
        <v>91</v>
      </c>
      <c r="E36" s="6" t="s">
        <v>412</v>
      </c>
      <c r="F36" s="1" t="s">
        <v>171</v>
      </c>
      <c r="G36" s="1" t="s">
        <v>174</v>
      </c>
      <c r="H36" s="1" t="s">
        <v>211</v>
      </c>
      <c r="I36" s="1" t="s">
        <v>169</v>
      </c>
    </row>
    <row r="37" spans="1:9">
      <c r="A37" t="s">
        <v>170</v>
      </c>
      <c r="B37" s="6" t="s">
        <v>87</v>
      </c>
      <c r="C37" s="6" t="s">
        <v>89</v>
      </c>
      <c r="D37" s="6" t="s">
        <v>91</v>
      </c>
      <c r="E37" s="6" t="s">
        <v>413</v>
      </c>
      <c r="F37" s="1" t="s">
        <v>171</v>
      </c>
      <c r="G37" s="1" t="s">
        <v>174</v>
      </c>
      <c r="H37" s="1" t="s">
        <v>211</v>
      </c>
      <c r="I37" s="1" t="s">
        <v>288</v>
      </c>
    </row>
    <row r="38" spans="1:9">
      <c r="A38" t="s">
        <v>170</v>
      </c>
      <c r="B38" s="6" t="s">
        <v>87</v>
      </c>
      <c r="C38" s="6" t="s">
        <v>89</v>
      </c>
      <c r="D38" s="6" t="s">
        <v>91</v>
      </c>
      <c r="E38" s="6" t="s">
        <v>414</v>
      </c>
      <c r="F38" s="1" t="s">
        <v>171</v>
      </c>
      <c r="G38" s="1" t="s">
        <v>174</v>
      </c>
      <c r="H38" s="1" t="s">
        <v>211</v>
      </c>
      <c r="I38" s="1" t="s">
        <v>167</v>
      </c>
    </row>
    <row r="39" spans="1:9">
      <c r="A39" t="s">
        <v>180</v>
      </c>
      <c r="B39" s="6" t="s">
        <v>145</v>
      </c>
      <c r="C39" s="6" t="s">
        <v>149</v>
      </c>
      <c r="D39" s="6" t="s">
        <v>150</v>
      </c>
      <c r="F39" s="1" t="s">
        <v>171</v>
      </c>
      <c r="G39" s="1" t="s">
        <v>100</v>
      </c>
      <c r="H39" s="1" t="s">
        <v>169</v>
      </c>
    </row>
    <row r="40" spans="1:9">
      <c r="A40" t="s">
        <v>180</v>
      </c>
      <c r="B40" s="6" t="s">
        <v>145</v>
      </c>
      <c r="C40" s="6" t="s">
        <v>149</v>
      </c>
      <c r="D40" s="6" t="s">
        <v>151</v>
      </c>
      <c r="F40" s="1" t="s">
        <v>171</v>
      </c>
      <c r="G40" s="1" t="s">
        <v>100</v>
      </c>
      <c r="H40" s="1" t="s">
        <v>288</v>
      </c>
    </row>
    <row r="41" spans="1:9">
      <c r="A41" t="s">
        <v>170</v>
      </c>
      <c r="B41" s="6" t="s">
        <v>66</v>
      </c>
      <c r="C41" s="6" t="s">
        <v>85</v>
      </c>
      <c r="D41" s="6" t="s">
        <v>185</v>
      </c>
      <c r="E41" s="6" t="s">
        <v>412</v>
      </c>
      <c r="F41" s="1" t="s">
        <v>171</v>
      </c>
      <c r="G41" s="1" t="s">
        <v>173</v>
      </c>
      <c r="H41" s="1" t="s">
        <v>209</v>
      </c>
      <c r="I41" s="1" t="s">
        <v>169</v>
      </c>
    </row>
    <row r="42" spans="1:9">
      <c r="A42" t="s">
        <v>170</v>
      </c>
      <c r="B42" s="6" t="s">
        <v>87</v>
      </c>
      <c r="C42" s="6" t="s">
        <v>88</v>
      </c>
      <c r="D42" s="6" t="s">
        <v>185</v>
      </c>
      <c r="E42" s="6" t="s">
        <v>413</v>
      </c>
      <c r="F42" s="1" t="s">
        <v>171</v>
      </c>
      <c r="G42" s="1" t="s">
        <v>173</v>
      </c>
      <c r="H42" s="1" t="s">
        <v>209</v>
      </c>
      <c r="I42" s="1" t="s">
        <v>288</v>
      </c>
    </row>
    <row r="43" spans="1:9">
      <c r="A43" t="s">
        <v>170</v>
      </c>
      <c r="B43" s="6" t="s">
        <v>87</v>
      </c>
      <c r="C43" s="6" t="s">
        <v>88</v>
      </c>
      <c r="D43" s="6" t="s">
        <v>185</v>
      </c>
      <c r="E43" s="6" t="s">
        <v>414</v>
      </c>
      <c r="F43" s="1" t="s">
        <v>171</v>
      </c>
      <c r="G43" s="1" t="s">
        <v>173</v>
      </c>
      <c r="H43" s="1" t="s">
        <v>209</v>
      </c>
      <c r="I43" s="1" t="s">
        <v>167</v>
      </c>
    </row>
    <row r="44" spans="1:9">
      <c r="A44" t="s">
        <v>53</v>
      </c>
      <c r="B44" s="5" t="s">
        <v>137</v>
      </c>
      <c r="C44" s="6" t="s">
        <v>139</v>
      </c>
      <c r="D44" s="6" t="s">
        <v>140</v>
      </c>
      <c r="F44" s="2" t="s">
        <v>171</v>
      </c>
      <c r="G44" s="1" t="s">
        <v>173</v>
      </c>
      <c r="H44" s="1" t="s">
        <v>417</v>
      </c>
    </row>
    <row r="45" spans="1:9">
      <c r="A45" t="s">
        <v>53</v>
      </c>
      <c r="B45" s="5" t="s">
        <v>137</v>
      </c>
      <c r="C45" s="6" t="s">
        <v>139</v>
      </c>
      <c r="D45" s="6" t="s">
        <v>141</v>
      </c>
      <c r="F45" s="2" t="s">
        <v>171</v>
      </c>
      <c r="G45" s="1" t="s">
        <v>173</v>
      </c>
      <c r="H45" s="1" t="s">
        <v>208</v>
      </c>
    </row>
    <row r="46" spans="1:9">
      <c r="A46" t="s">
        <v>170</v>
      </c>
      <c r="B46" s="6" t="s">
        <v>66</v>
      </c>
      <c r="C46" s="6" t="s">
        <v>85</v>
      </c>
      <c r="D46" s="6" t="s">
        <v>86</v>
      </c>
      <c r="E46" s="6" t="s">
        <v>412</v>
      </c>
      <c r="F46" s="1" t="s">
        <v>171</v>
      </c>
      <c r="G46" s="1" t="s">
        <v>173</v>
      </c>
      <c r="H46" s="1" t="s">
        <v>208</v>
      </c>
      <c r="I46" s="1" t="s">
        <v>169</v>
      </c>
    </row>
    <row r="47" spans="1:9">
      <c r="A47" t="s">
        <v>170</v>
      </c>
      <c r="B47" s="6" t="s">
        <v>66</v>
      </c>
      <c r="C47" s="6" t="s">
        <v>85</v>
      </c>
      <c r="D47" s="6" t="s">
        <v>86</v>
      </c>
      <c r="E47" s="6" t="s">
        <v>413</v>
      </c>
      <c r="F47" s="1" t="s">
        <v>171</v>
      </c>
      <c r="G47" s="1" t="s">
        <v>173</v>
      </c>
      <c r="H47" s="1" t="s">
        <v>208</v>
      </c>
      <c r="I47" s="1" t="s">
        <v>288</v>
      </c>
    </row>
    <row r="48" spans="1:9">
      <c r="A48" t="s">
        <v>170</v>
      </c>
      <c r="B48" s="6" t="s">
        <v>66</v>
      </c>
      <c r="C48" s="6" t="s">
        <v>85</v>
      </c>
      <c r="D48" s="6" t="s">
        <v>86</v>
      </c>
      <c r="E48" s="6" t="s">
        <v>414</v>
      </c>
      <c r="F48" s="1" t="s">
        <v>171</v>
      </c>
      <c r="G48" s="1" t="s">
        <v>173</v>
      </c>
      <c r="H48" s="1" t="s">
        <v>208</v>
      </c>
      <c r="I48" s="1" t="s">
        <v>167</v>
      </c>
    </row>
    <row r="49" spans="1:8">
      <c r="A49" t="s">
        <v>181</v>
      </c>
      <c r="B49" s="5" t="s">
        <v>29</v>
      </c>
      <c r="C49" s="6" t="s">
        <v>187</v>
      </c>
      <c r="F49" s="2" t="s">
        <v>171</v>
      </c>
      <c r="G49" s="1" t="s">
        <v>108</v>
      </c>
    </row>
    <row r="50" spans="1:8">
      <c r="A50" t="s">
        <v>53</v>
      </c>
      <c r="B50" s="5" t="s">
        <v>179</v>
      </c>
      <c r="C50" s="6" t="s">
        <v>49</v>
      </c>
      <c r="F50" s="2" t="s">
        <v>171</v>
      </c>
      <c r="G50" s="1" t="s">
        <v>23</v>
      </c>
    </row>
    <row r="51" spans="1:8">
      <c r="A51" t="s">
        <v>53</v>
      </c>
      <c r="B51" s="5" t="s">
        <v>68</v>
      </c>
      <c r="C51" s="6" t="s">
        <v>69</v>
      </c>
      <c r="F51" s="2" t="s">
        <v>171</v>
      </c>
      <c r="G51" s="1" t="s">
        <v>286</v>
      </c>
    </row>
    <row r="52" spans="1:8">
      <c r="A52" t="s">
        <v>181</v>
      </c>
      <c r="B52" s="5" t="s">
        <v>161</v>
      </c>
      <c r="C52" s="6" t="s">
        <v>162</v>
      </c>
      <c r="F52" s="2" t="s">
        <v>171</v>
      </c>
      <c r="G52" s="1" t="s">
        <v>105</v>
      </c>
    </row>
    <row r="53" spans="1:8">
      <c r="A53" t="s">
        <v>53</v>
      </c>
      <c r="B53" s="5" t="s">
        <v>73</v>
      </c>
      <c r="C53" s="6" t="s">
        <v>214</v>
      </c>
      <c r="F53" s="2" t="s">
        <v>171</v>
      </c>
      <c r="G53" s="1" t="s">
        <v>215</v>
      </c>
    </row>
    <row r="54" spans="1:8">
      <c r="A54" t="s">
        <v>181</v>
      </c>
      <c r="B54" s="5" t="s">
        <v>28</v>
      </c>
      <c r="C54" s="6" t="s">
        <v>186</v>
      </c>
      <c r="F54" s="2" t="s">
        <v>171</v>
      </c>
      <c r="G54" s="1" t="s">
        <v>216</v>
      </c>
    </row>
    <row r="55" spans="1:8">
      <c r="A55" t="s">
        <v>170</v>
      </c>
      <c r="B55" s="6" t="s">
        <v>66</v>
      </c>
      <c r="C55" s="6" t="s">
        <v>177</v>
      </c>
      <c r="F55" s="1" t="s">
        <v>171</v>
      </c>
      <c r="G55" s="1" t="s">
        <v>213</v>
      </c>
    </row>
    <row r="56" spans="1:8">
      <c r="A56" t="s">
        <v>180</v>
      </c>
      <c r="B56" s="6" t="s">
        <v>71</v>
      </c>
      <c r="C56" s="6" t="s">
        <v>144</v>
      </c>
      <c r="F56" s="1" t="s">
        <v>171</v>
      </c>
      <c r="G56" s="1" t="s">
        <v>281</v>
      </c>
    </row>
    <row r="57" spans="1:8">
      <c r="A57" t="s">
        <v>180</v>
      </c>
      <c r="B57" s="6" t="s">
        <v>145</v>
      </c>
      <c r="C57" s="6" t="s">
        <v>152</v>
      </c>
      <c r="F57" s="1" t="s">
        <v>171</v>
      </c>
      <c r="G57" s="1" t="s">
        <v>216</v>
      </c>
    </row>
    <row r="58" spans="1:8">
      <c r="A58" t="s">
        <v>180</v>
      </c>
      <c r="B58" s="6" t="s">
        <v>145</v>
      </c>
      <c r="C58" s="6" t="s">
        <v>146</v>
      </c>
      <c r="D58" s="6" t="s">
        <v>147</v>
      </c>
      <c r="F58" s="1" t="s">
        <v>171</v>
      </c>
      <c r="G58" s="1" t="s">
        <v>282</v>
      </c>
      <c r="H58" s="1" t="s">
        <v>228</v>
      </c>
    </row>
    <row r="59" spans="1:8">
      <c r="A59" t="s">
        <v>180</v>
      </c>
      <c r="B59" s="6" t="s">
        <v>145</v>
      </c>
      <c r="C59" s="6" t="s">
        <v>146</v>
      </c>
      <c r="D59" s="6" t="s">
        <v>148</v>
      </c>
      <c r="F59" s="1" t="s">
        <v>171</v>
      </c>
      <c r="G59" s="1" t="s">
        <v>282</v>
      </c>
      <c r="H59" s="1" t="s">
        <v>229</v>
      </c>
    </row>
    <row r="60" spans="1:8">
      <c r="A60" t="s">
        <v>53</v>
      </c>
      <c r="B60" s="5" t="s">
        <v>71</v>
      </c>
      <c r="C60" s="6" t="s">
        <v>72</v>
      </c>
      <c r="F60" s="2" t="s">
        <v>171</v>
      </c>
      <c r="G60" s="1" t="s">
        <v>287</v>
      </c>
    </row>
    <row r="61" spans="1:8">
      <c r="A61" t="s">
        <v>53</v>
      </c>
      <c r="B61" s="5" t="s">
        <v>61</v>
      </c>
      <c r="C61" s="6" t="s">
        <v>64</v>
      </c>
      <c r="F61" s="2" t="s">
        <v>171</v>
      </c>
      <c r="G61" s="1" t="s">
        <v>136</v>
      </c>
    </row>
    <row r="62" spans="1:8">
      <c r="A62" t="s">
        <v>53</v>
      </c>
      <c r="B62" s="5" t="s">
        <v>61</v>
      </c>
      <c r="C62" s="6" t="s">
        <v>63</v>
      </c>
      <c r="F62" s="2" t="s">
        <v>171</v>
      </c>
      <c r="G62" s="1" t="s">
        <v>135</v>
      </c>
    </row>
    <row r="63" spans="1:8">
      <c r="A63" t="s">
        <v>53</v>
      </c>
      <c r="B63" s="5" t="s">
        <v>137</v>
      </c>
      <c r="C63" s="6" t="s">
        <v>138</v>
      </c>
      <c r="F63" s="2" t="s">
        <v>171</v>
      </c>
      <c r="G63" s="1" t="s">
        <v>116</v>
      </c>
      <c r="H63" s="1" t="s">
        <v>115</v>
      </c>
    </row>
    <row r="64" spans="1:8">
      <c r="A64" t="s">
        <v>53</v>
      </c>
      <c r="B64" s="5" t="s">
        <v>66</v>
      </c>
      <c r="C64" s="6" t="s">
        <v>67</v>
      </c>
      <c r="F64" s="2" t="s">
        <v>171</v>
      </c>
      <c r="G64" s="1" t="s">
        <v>285</v>
      </c>
    </row>
    <row r="65" spans="1:7">
      <c r="A65" t="s">
        <v>181</v>
      </c>
      <c r="B65" s="5" t="s">
        <v>159</v>
      </c>
      <c r="C65" s="6" t="s">
        <v>331</v>
      </c>
      <c r="F65" s="2" t="s">
        <v>171</v>
      </c>
      <c r="G65" s="1" t="s">
        <v>104</v>
      </c>
    </row>
    <row r="66" spans="1:7">
      <c r="A66" t="s">
        <v>181</v>
      </c>
      <c r="B66" s="5" t="s">
        <v>155</v>
      </c>
      <c r="C66" s="6" t="s">
        <v>160</v>
      </c>
      <c r="F66" s="2" t="s">
        <v>171</v>
      </c>
      <c r="G66" s="1" t="s">
        <v>103</v>
      </c>
    </row>
    <row r="67" spans="1:7">
      <c r="A67" t="s">
        <v>181</v>
      </c>
      <c r="B67" s="5" t="s">
        <v>164</v>
      </c>
      <c r="C67" s="6" t="s">
        <v>165</v>
      </c>
      <c r="F67" s="2" t="s">
        <v>171</v>
      </c>
      <c r="G67" s="1" t="s">
        <v>106</v>
      </c>
    </row>
    <row r="68" spans="1:7">
      <c r="A68" t="s">
        <v>53</v>
      </c>
      <c r="B68" s="5" t="s">
        <v>61</v>
      </c>
      <c r="C68" s="6" t="s">
        <v>65</v>
      </c>
      <c r="F68" s="2" t="s">
        <v>171</v>
      </c>
      <c r="G68" s="1" t="s">
        <v>284</v>
      </c>
    </row>
    <row r="69" spans="1:7">
      <c r="A69" t="s">
        <v>53</v>
      </c>
      <c r="B69" s="5" t="s">
        <v>68</v>
      </c>
      <c r="C69" s="6" t="s">
        <v>142</v>
      </c>
      <c r="F69" s="2" t="s">
        <v>171</v>
      </c>
      <c r="G69" s="1" t="s">
        <v>175</v>
      </c>
    </row>
    <row r="70" spans="1:7">
      <c r="A70" t="s">
        <v>180</v>
      </c>
      <c r="B70" s="6" t="s">
        <v>71</v>
      </c>
      <c r="C70" s="6" t="s">
        <v>143</v>
      </c>
      <c r="F70" s="1" t="s">
        <v>171</v>
      </c>
      <c r="G70" s="1" t="s">
        <v>280</v>
      </c>
    </row>
    <row r="71" spans="1:7">
      <c r="A71" t="s">
        <v>181</v>
      </c>
      <c r="B71" s="5" t="s">
        <v>26</v>
      </c>
      <c r="C71" s="6" t="s">
        <v>27</v>
      </c>
      <c r="F71" s="2" t="s">
        <v>171</v>
      </c>
      <c r="G71" s="1" t="s">
        <v>107</v>
      </c>
    </row>
    <row r="72" spans="1:7">
      <c r="A72" t="s">
        <v>181</v>
      </c>
      <c r="B72" s="5" t="s">
        <v>159</v>
      </c>
      <c r="C72" s="6" t="s">
        <v>337</v>
      </c>
      <c r="F72" s="2" t="s">
        <v>171</v>
      </c>
      <c r="G72" s="1" t="s">
        <v>56</v>
      </c>
    </row>
  </sheetData>
  <sortState ref="A2:J140">
    <sortCondition ref="B3:B140"/>
    <sortCondition ref="C3:C140"/>
    <sortCondition ref="D3:D140"/>
  </sortState>
  <phoneticPr fontId="9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2"/>
  <sheetViews>
    <sheetView zoomScale="200" workbookViewId="0">
      <selection activeCell="C28" sqref="C28"/>
    </sheetView>
  </sheetViews>
  <sheetFormatPr baseColWidth="10" defaultRowHeight="13"/>
  <cols>
    <col min="1" max="1" width="10.6640625" style="3"/>
  </cols>
  <sheetData>
    <row r="1" spans="1:4">
      <c r="A1" s="4" t="s">
        <v>54</v>
      </c>
    </row>
    <row r="2" spans="1:4">
      <c r="B2" t="s">
        <v>219</v>
      </c>
      <c r="C2" t="s">
        <v>218</v>
      </c>
    </row>
    <row r="3" spans="1:4">
      <c r="A3" s="3" t="s">
        <v>117</v>
      </c>
      <c r="B3" t="s">
        <v>198</v>
      </c>
    </row>
    <row r="4" spans="1:4">
      <c r="A4" s="3" t="s">
        <v>333</v>
      </c>
      <c r="B4" t="s">
        <v>199</v>
      </c>
    </row>
    <row r="5" spans="1:4">
      <c r="A5" s="3" t="s">
        <v>334</v>
      </c>
      <c r="B5" t="s">
        <v>201</v>
      </c>
    </row>
    <row r="6" spans="1:4">
      <c r="A6" s="3" t="s">
        <v>22</v>
      </c>
      <c r="B6" t="s">
        <v>202</v>
      </c>
      <c r="C6" t="s">
        <v>276</v>
      </c>
    </row>
    <row r="7" spans="1:4">
      <c r="A7" s="3" t="s">
        <v>118</v>
      </c>
      <c r="B7" t="s">
        <v>200</v>
      </c>
      <c r="C7" t="s">
        <v>217</v>
      </c>
    </row>
    <row r="8" spans="1:4">
      <c r="A8" s="3" t="s">
        <v>332</v>
      </c>
      <c r="B8" t="s">
        <v>206</v>
      </c>
    </row>
    <row r="9" spans="1:4">
      <c r="A9" s="3" t="s">
        <v>204</v>
      </c>
      <c r="B9" t="s">
        <v>205</v>
      </c>
    </row>
    <row r="12" spans="1:4" ht="16">
      <c r="A12" s="21" t="s">
        <v>366</v>
      </c>
      <c r="B12" s="21" t="s">
        <v>367</v>
      </c>
      <c r="C12" s="21" t="s">
        <v>368</v>
      </c>
      <c r="D12" s="21" t="s">
        <v>369</v>
      </c>
    </row>
    <row r="13" spans="1:4" ht="14">
      <c r="A13" s="15"/>
      <c r="B13" s="15" t="s">
        <v>254</v>
      </c>
      <c r="C13" s="17" t="s">
        <v>328</v>
      </c>
      <c r="D13" s="15"/>
    </row>
    <row r="14" spans="1:4" ht="14">
      <c r="A14" s="15" t="s">
        <v>329</v>
      </c>
      <c r="B14" s="15" t="s">
        <v>252</v>
      </c>
      <c r="C14" s="17" t="s">
        <v>356</v>
      </c>
      <c r="D14" s="1" t="s">
        <v>330</v>
      </c>
    </row>
    <row r="15" spans="1:4" ht="15">
      <c r="A15" s="6"/>
      <c r="B15" s="6" t="s">
        <v>389</v>
      </c>
      <c r="C15" s="1" t="s">
        <v>247</v>
      </c>
      <c r="D15" s="13" t="s">
        <v>388</v>
      </c>
    </row>
    <row r="16" spans="1:4" ht="15">
      <c r="A16" s="6"/>
      <c r="B16" s="6" t="s">
        <v>387</v>
      </c>
      <c r="C16" s="1" t="s">
        <v>248</v>
      </c>
      <c r="D16" s="13" t="s">
        <v>327</v>
      </c>
    </row>
    <row r="17" spans="1:4" ht="14">
      <c r="A17" s="11"/>
      <c r="B17" s="12" t="s">
        <v>391</v>
      </c>
      <c r="C17" s="11" t="s">
        <v>230</v>
      </c>
      <c r="D17" s="12"/>
    </row>
    <row r="18" spans="1:4" ht="14">
      <c r="A18" s="11"/>
      <c r="B18" s="12" t="s">
        <v>382</v>
      </c>
      <c r="C18" s="11" t="s">
        <v>231</v>
      </c>
      <c r="D18" s="12"/>
    </row>
    <row r="19" spans="1:4" ht="15">
      <c r="A19" s="14" t="s">
        <v>243</v>
      </c>
      <c r="B19" s="12" t="s">
        <v>361</v>
      </c>
      <c r="C19" s="11" t="s">
        <v>362</v>
      </c>
      <c r="D19" s="24" t="s">
        <v>359</v>
      </c>
    </row>
    <row r="20" spans="1:4" ht="14">
      <c r="A20" s="11"/>
      <c r="B20" s="12" t="s">
        <v>383</v>
      </c>
      <c r="C20" s="11" t="s">
        <v>363</v>
      </c>
      <c r="D20" s="20" t="s">
        <v>360</v>
      </c>
    </row>
    <row r="21" spans="1:4" ht="14">
      <c r="A21" s="11"/>
      <c r="B21" s="12" t="s">
        <v>384</v>
      </c>
      <c r="C21" s="11" t="s">
        <v>385</v>
      </c>
      <c r="D21" s="20" t="s">
        <v>245</v>
      </c>
    </row>
    <row r="22" spans="1:4" ht="14">
      <c r="A22" s="11" t="s">
        <v>386</v>
      </c>
      <c r="B22" s="12" t="s">
        <v>373</v>
      </c>
      <c r="C22" s="11" t="s">
        <v>374</v>
      </c>
      <c r="D22" s="11"/>
    </row>
    <row r="23" spans="1:4" ht="14">
      <c r="A23" s="12" t="s">
        <v>375</v>
      </c>
      <c r="B23" s="12" t="s">
        <v>376</v>
      </c>
      <c r="C23" s="11" t="s">
        <v>381</v>
      </c>
      <c r="D23" s="11"/>
    </row>
    <row r="24" spans="1:4" ht="14">
      <c r="A24" s="12" t="s">
        <v>377</v>
      </c>
      <c r="B24" s="12" t="s">
        <v>125</v>
      </c>
      <c r="C24" s="11"/>
      <c r="D24" s="11"/>
    </row>
    <row r="25" spans="1:4" ht="14">
      <c r="A25" s="12" t="s">
        <v>266</v>
      </c>
      <c r="B25" s="12" t="s">
        <v>127</v>
      </c>
      <c r="C25" s="11" t="s">
        <v>378</v>
      </c>
      <c r="D25" s="20" t="s">
        <v>246</v>
      </c>
    </row>
    <row r="26" spans="1:4" ht="14">
      <c r="A26" s="12" t="s">
        <v>128</v>
      </c>
      <c r="B26" s="12" t="s">
        <v>129</v>
      </c>
      <c r="C26" s="11" t="s">
        <v>267</v>
      </c>
      <c r="D26" s="11"/>
    </row>
    <row r="27" spans="1:4" ht="14">
      <c r="A27" s="12" t="s">
        <v>268</v>
      </c>
      <c r="B27" s="12" t="s">
        <v>411</v>
      </c>
      <c r="C27" s="11"/>
      <c r="D27" s="11"/>
    </row>
    <row r="28" spans="1:4" ht="15">
      <c r="A28" s="6"/>
      <c r="B28" s="15" t="s">
        <v>371</v>
      </c>
      <c r="C28" s="11" t="s">
        <v>6</v>
      </c>
      <c r="D28" s="15" t="s">
        <v>296</v>
      </c>
    </row>
    <row r="29" spans="1:4" ht="15">
      <c r="A29" s="6"/>
      <c r="B29" s="15" t="s">
        <v>372</v>
      </c>
      <c r="C29" s="10" t="s">
        <v>312</v>
      </c>
      <c r="D29" s="9" t="s">
        <v>314</v>
      </c>
    </row>
    <row r="30" spans="1:4" ht="14">
      <c r="A30" s="10"/>
      <c r="B30" s="15" t="s">
        <v>402</v>
      </c>
      <c r="C30" s="11" t="s">
        <v>197</v>
      </c>
    </row>
    <row r="31" spans="1:4" ht="14">
      <c r="A31" s="10"/>
      <c r="B31" s="15" t="s">
        <v>567</v>
      </c>
      <c r="C31" s="77" t="s">
        <v>4</v>
      </c>
      <c r="D31" s="9" t="s">
        <v>621</v>
      </c>
    </row>
    <row r="32" spans="1:4" ht="14">
      <c r="A32" s="10"/>
    </row>
  </sheetData>
  <phoneticPr fontId="9" type="noConversion"/>
  <hyperlinks>
    <hyperlink ref="D21" r:id="rId1" xr:uid="{00000000-0004-0000-0600-000000000000}"/>
    <hyperlink ref="D25" r:id="rId2" xr:uid="{00000000-0004-0000-0600-000001000000}"/>
    <hyperlink ref="D16" r:id="rId3" xr:uid="{00000000-0004-0000-0600-000002000000}"/>
    <hyperlink ref="D15" r:id="rId4" xr:uid="{00000000-0004-0000-0600-000003000000}"/>
    <hyperlink ref="D19" r:id="rId5" xr:uid="{00000000-0004-0000-0600-000004000000}"/>
    <hyperlink ref="D20" r:id="rId6" xr:uid="{00000000-0004-0000-0600-000005000000}"/>
    <hyperlink ref="D29" r:id="rId7" xr:uid="{00000000-0004-0000-0600-000006000000}"/>
    <hyperlink ref="D31" r:id="rId8" xr:uid="{00000000-0004-0000-0600-000007000000}"/>
  </hyperlinks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2"/>
  <sheetViews>
    <sheetView workbookViewId="0">
      <selection sqref="A1:B2"/>
    </sheetView>
  </sheetViews>
  <sheetFormatPr baseColWidth="10" defaultRowHeight="13"/>
  <sheetData>
    <row r="1" spans="1:2" ht="16">
      <c r="A1" t="s">
        <v>182</v>
      </c>
      <c r="B1" t="s">
        <v>183</v>
      </c>
    </row>
    <row r="2" spans="1:2" ht="16">
      <c r="B2" s="1" t="s">
        <v>176</v>
      </c>
    </row>
  </sheetData>
  <phoneticPr fontId="9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Data 1.2</vt:lpstr>
      <vt:lpstr>Data 2.2</vt:lpstr>
      <vt:lpstr>Data 3.2</vt:lpstr>
      <vt:lpstr>Data 4.2</vt:lpstr>
      <vt:lpstr>Data 5.2</vt:lpstr>
      <vt:lpstr>Units</vt:lpstr>
      <vt:lpstr>Glossary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Pomme</dc:creator>
  <cp:lastModifiedBy>Microsoft Office User</cp:lastModifiedBy>
  <dcterms:created xsi:type="dcterms:W3CDTF">2014-11-13T15:07:26Z</dcterms:created>
  <dcterms:modified xsi:type="dcterms:W3CDTF">2018-11-29T15:11:09Z</dcterms:modified>
</cp:coreProperties>
</file>